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eeting definition" sheetId="2" state="visible" r:id="rId2"/>
    <sheet xmlns:r="http://schemas.openxmlformats.org/officeDocument/2006/relationships" name="SLA terms" sheetId="3" state="visible" r:id="rId3"/>
    <sheet xmlns:r="http://schemas.openxmlformats.org/officeDocument/2006/relationships" name="Log" sheetId="4" state="visible" r:id="rId4"/>
    <sheet xmlns:r="http://schemas.openxmlformats.org/officeDocument/2006/relationships" name="Scorecard" sheetId="5" state="visible" r:id="rId5"/>
    <sheet xmlns:r="http://schemas.openxmlformats.org/officeDocument/2006/relationships" name="Rejection reason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"/>
    <numFmt numFmtId="165" formatCode="dd mmm yy hh:mm"/>
    <numFmt numFmtId="166" formatCode="0.0"/>
  </numFmts>
  <fonts count="15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color rgb="0055595F"/>
      <sz val="10"/>
    </font>
    <font>
      <name val="Calibri"/>
      <color rgb="000B0D10"/>
      <sz val="10"/>
    </font>
    <font>
      <name val="Calibri"/>
      <b val="1"/>
      <color rgb="000B0D10"/>
      <sz val="12"/>
    </font>
  </fonts>
  <fills count="7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F4F4F2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11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11" fillId="5" borderId="1" applyAlignment="1" pivotButton="0" quotePrefix="0" xfId="0">
      <alignment horizontal="left" vertical="top" wrapText="1"/>
    </xf>
    <xf numFmtId="164" fontId="6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165" fontId="6" fillId="6" borderId="1" applyAlignment="1" pivotButton="0" quotePrefix="0" xfId="0">
      <alignment vertical="top" wrapText="1"/>
    </xf>
    <xf numFmtId="0" fontId="13" fillId="6" borderId="1" applyAlignment="1" pivotButton="0" quotePrefix="0" xfId="0">
      <alignment horizontal="center" vertical="top"/>
    </xf>
    <xf numFmtId="164" fontId="13" fillId="4" borderId="1" applyAlignment="1" pivotButton="0" quotePrefix="0" xfId="0">
      <alignment vertical="top" wrapText="1"/>
    </xf>
    <xf numFmtId="0" fontId="13" fillId="4" borderId="1" applyAlignment="1" pivotButton="0" quotePrefix="0" xfId="0">
      <alignment vertical="top" wrapText="1"/>
    </xf>
    <xf numFmtId="165" fontId="13" fillId="4" borderId="1" applyAlignment="1" pivotButton="0" quotePrefix="0" xfId="0">
      <alignment vertical="top" wrapText="1"/>
    </xf>
    <xf numFmtId="0" fontId="13" fillId="4" borderId="1" applyAlignment="1" pivotButton="0" quotePrefix="0" xfId="0">
      <alignment horizontal="center" vertical="top"/>
    </xf>
    <xf numFmtId="1" fontId="14" fillId="0" borderId="1" pivotButton="0" quotePrefix="0" xfId="0"/>
    <xf numFmtId="9" fontId="14" fillId="0" borderId="1" pivotButton="0" quotePrefix="0" xfId="0"/>
    <xf numFmtId="166" fontId="14" fillId="0" borderId="1" pivotButton="0" quotePrefix="0" xfId="0"/>
    <xf numFmtId="0" fontId="0" fillId="0" borderId="1" pivotButton="0" quotePrefix="0" xfId="0"/>
    <xf numFmtId="9" fontId="0" fillId="0" borderId="1" pivotButton="0" quotePrefix="0" xfId="0"/>
    <xf numFmtId="0" fontId="1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Why meetings are rejected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'Scorecard'!B13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'Scorecard'!$A$14:$A$20</f>
            </numRef>
          </cat>
          <val>
            <numRef>
              <f>'Scorecard'!$B$14:$B$20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SDR-to-AE Handoff and SLA Pack</t>
        </is>
      </c>
    </row>
    <row r="4" ht="34" customHeight="1">
      <c r="B4" s="3" t="inlineStr">
        <is>
          <t>A meeting definition builder, SLA terms, rejection reasons and a monthly scorecard, so SDRs and AEs stop arguing about what a good meeting is.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Agree the Meeting definition together, SDR and AE managers in the same room. Mark each criterion must-have, nice-to-have or not required.</t>
        </is>
      </c>
    </row>
    <row r="8" ht="32" customHeight="1">
      <c r="B8" s="5" t="inlineStr">
        <is>
          <t>2.  Edit the SLA terms so both teams own them. Put the acceptance time in the yellow cell, because the log uses it.</t>
        </is>
      </c>
    </row>
    <row r="9" ht="32" customHeight="1">
      <c r="B9" s="5" t="inlineStr">
        <is>
          <t>3.  Use the Log for every booked meeting. Record the decision time and, if rejected, the reason.</t>
        </is>
      </c>
    </row>
    <row r="10" ht="32" customHeight="1">
      <c r="B10" s="5" t="inlineStr">
        <is>
          <t>4.  Review the Scorecard monthly. Change the definition if the data says it is wrong, but change it together.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8" customWidth="1" min="2" max="2"/>
  </cols>
  <sheetData>
    <row r="1">
      <c r="A1" s="9" t="inlineStr">
        <is>
          <t>What counts as a qualified meeting?</t>
        </is>
      </c>
    </row>
    <row r="3" ht="30" customHeight="1">
      <c r="A3" s="10" t="inlineStr">
        <is>
          <t>Criterion</t>
        </is>
      </c>
      <c r="B3" s="10" t="inlineStr">
        <is>
          <t>How important</t>
        </is>
      </c>
    </row>
    <row r="4">
      <c r="A4" s="11" t="inlineStr">
        <is>
          <t>The company matches the written ICP</t>
        </is>
      </c>
      <c r="B4" s="12" t="inlineStr">
        <is>
          <t>Must-have</t>
        </is>
      </c>
    </row>
    <row r="5">
      <c r="A5" s="11" t="inlineStr">
        <is>
          <t>The contact's role and influence are confirmed</t>
        </is>
      </c>
      <c r="B5" s="12" t="inlineStr">
        <is>
          <t>Must-have</t>
        </is>
      </c>
    </row>
    <row r="6">
      <c r="A6" s="11" t="inlineStr">
        <is>
          <t>The buyer has described a problem in their own words</t>
        </is>
      </c>
      <c r="B6" s="12" t="inlineStr">
        <is>
          <t>Must-have</t>
        </is>
      </c>
    </row>
    <row r="7">
      <c r="A7" s="11" t="inlineStr">
        <is>
          <t>The buyer has agreed the purpose of the meeting</t>
        </is>
      </c>
      <c r="B7" s="12" t="inlineStr">
        <is>
          <t>Must-have</t>
        </is>
      </c>
    </row>
    <row r="8">
      <c r="A8" s="11" t="inlineStr">
        <is>
          <t>A date, time and attendees are confirmed</t>
        </is>
      </c>
      <c r="B8" s="12" t="inlineStr">
        <is>
          <t>Must-have</t>
        </is>
      </c>
    </row>
    <row r="9">
      <c r="A9" s="11" t="inlineStr">
        <is>
          <t>There is a stated reason why now</t>
        </is>
      </c>
      <c r="B9" s="12" t="inlineStr">
        <is>
          <t>Nice-to-have</t>
        </is>
      </c>
    </row>
    <row r="10">
      <c r="A10" s="11" t="inlineStr">
        <is>
          <t>A budget owner or economic buyer is identified</t>
        </is>
      </c>
      <c r="B10" s="12" t="inlineStr">
        <is>
          <t>Nice-to-have</t>
        </is>
      </c>
    </row>
    <row r="11">
      <c r="A11" s="11" t="inlineStr">
        <is>
          <t>Competitors or alternatives are noted</t>
        </is>
      </c>
      <c r="B11" s="12" t="inlineStr">
        <is>
          <t>Nice-to-have</t>
        </is>
      </c>
    </row>
    <row r="12">
      <c r="A12" s="11" t="inlineStr">
        <is>
          <t>Notes of the conversation are in the CRM</t>
        </is>
      </c>
      <c r="B12" s="12" t="inlineStr">
        <is>
          <t>Must-have</t>
        </is>
      </c>
    </row>
    <row r="13">
      <c r="A13" s="11" t="inlineStr">
        <is>
          <t>Anything promised to the buyer is recorded</t>
        </is>
      </c>
      <c r="B13" s="12" t="inlineStr">
        <is>
          <t>Must-have</t>
        </is>
      </c>
    </row>
    <row r="15">
      <c r="A15" s="4" t="inlineStr">
        <is>
          <t>Your definition</t>
        </is>
      </c>
    </row>
    <row r="16" ht="90" customHeight="1">
      <c r="A16" s="11">
        <f>"A meeting is qualified when: "&amp;IF(B4="Must-have",A4&amp;"; ","")&amp;IF(B5="Must-have",A5&amp;"; ","")&amp;IF(B6="Must-have",A6&amp;"; ","")&amp;IF(B7="Must-have",A7&amp;"; ","")&amp;IF(B8="Must-have",A8&amp;"; ","")&amp;IF(B9="Must-have",A9&amp;"; ","")&amp;IF(B10="Must-have",A10&amp;"; ","")&amp;IF(B11="Must-have",A11&amp;"; ","")&amp;IF(B12="Must-have",A12&amp;"; ","")&amp;IF(B13="Must-have",A13&amp;"; ","")</f>
        <v/>
      </c>
    </row>
    <row r="17" ht="90" customHeight="1">
      <c r="A17" s="11">
        <f>"Where possible, also: "&amp;IF(B4="Nice-to-have",A4&amp;"; ","")&amp;IF(B5="Nice-to-have",A5&amp;"; ","")&amp;IF(B6="Nice-to-have",A6&amp;"; ","")&amp;IF(B7="Nice-to-have",A7&amp;"; ","")&amp;IF(B8="Nice-to-have",A8&amp;"; ","")&amp;IF(B9="Nice-to-have",A9&amp;"; ","")&amp;IF(B10="Nice-to-have",A10&amp;"; ","")&amp;IF(B11="Nice-to-have",A11&amp;"; ","")&amp;IF(B12="Nice-to-have",A12&amp;"; ","")&amp;IF(B13="Nice-to-have",A13&amp;"; ","")</f>
        <v/>
      </c>
    </row>
    <row r="19">
      <c r="A19" s="13" t="inlineStr">
        <is>
          <t>Copy the definition into your CRM help text and your onboarding. If it is not written where people work, it will drift.</t>
        </is>
      </c>
    </row>
  </sheetData>
  <mergeCells count="2">
    <mergeCell ref="A16:B16"/>
    <mergeCell ref="A17:B17"/>
  </mergeCells>
  <conditionalFormatting sqref="B4:B13">
    <cfRule type="cellIs" priority="1" operator="equal" dxfId="0">
      <formula>"Must-have"</formula>
    </cfRule>
    <cfRule type="cellIs" priority="2" operator="equal" dxfId="1">
      <formula>"Nice-to-have"</formula>
    </cfRule>
  </conditionalFormatting>
  <dataValidations count="1">
    <dataValidation sqref="B4:B13" showDropDown="0" showInputMessage="0" showErrorMessage="0" allowBlank="1" type="list">
      <formula1>"Must-have,Nice-to-have,Not required"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48" customWidth="1" min="2" max="2"/>
    <col width="22" customWidth="1" min="3" max="3"/>
  </cols>
  <sheetData>
    <row r="1">
      <c r="A1" s="9" t="inlineStr">
        <is>
          <t>The agreement between SDRs and AEs</t>
        </is>
      </c>
    </row>
    <row r="3" ht="30" customHeight="1">
      <c r="A3" s="10" t="inlineStr">
        <is>
          <t>Term</t>
        </is>
      </c>
      <c r="B3" s="10" t="inlineStr">
        <is>
          <t>Our standard</t>
        </is>
      </c>
      <c r="C3" s="10" t="inlineStr">
        <is>
          <t>Owner</t>
        </is>
      </c>
    </row>
    <row r="4" ht="28" customHeight="1">
      <c r="A4" s="14" t="inlineStr">
        <is>
          <t>Time for the AE to accept or reject a booked meeting</t>
        </is>
      </c>
      <c r="B4" s="15" t="inlineStr">
        <is>
          <t>1 working day</t>
        </is>
      </c>
      <c r="C4" s="15" t="inlineStr">
        <is>
          <t>AE manager</t>
        </is>
      </c>
    </row>
    <row r="5" ht="28" customHeight="1">
      <c r="A5" s="14" t="inlineStr">
        <is>
          <t>Fields the SDR completes before handoff</t>
        </is>
      </c>
      <c r="B5" s="15" t="inlineStr">
        <is>
          <t>All Must-have items on the meeting definition</t>
        </is>
      </c>
      <c r="C5" s="15" t="inlineStr">
        <is>
          <t>SDR manager</t>
        </is>
      </c>
    </row>
    <row r="6" ht="28" customHeight="1">
      <c r="A6" s="14" t="inlineStr">
        <is>
          <t>Response time to a positive reply</t>
        </is>
      </c>
      <c r="B6" s="15" t="inlineStr">
        <is>
          <t>Within 2 working hours</t>
        </is>
      </c>
      <c r="C6" s="15" t="inlineStr">
        <is>
          <t>SDR</t>
        </is>
      </c>
    </row>
    <row r="7" ht="28" customHeight="1">
      <c r="A7" s="14" t="inlineStr">
        <is>
          <t>Who owns a no-show</t>
        </is>
      </c>
      <c r="B7" s="15" t="inlineStr">
        <is>
          <t>SDR reschedules once, then AE decides</t>
        </is>
      </c>
      <c r="C7" s="15" t="inlineStr">
        <is>
          <t>SDR manager</t>
        </is>
      </c>
    </row>
    <row r="8" ht="28" customHeight="1">
      <c r="A8" s="14" t="inlineStr">
        <is>
          <t>Rejected meetings</t>
        </is>
      </c>
      <c r="B8" s="15" t="inlineStr">
        <is>
          <t>Rejection reason required, reviewed weekly</t>
        </is>
      </c>
      <c r="C8" s="15" t="inlineStr">
        <is>
          <t>AE manager</t>
        </is>
      </c>
    </row>
    <row r="9" ht="28" customHeight="1">
      <c r="A9" s="14" t="inlineStr">
        <is>
          <t>Disputed meetings</t>
        </is>
      </c>
      <c r="B9" s="15" t="inlineStr">
        <is>
          <t>Both managers decide within 2 working days</t>
        </is>
      </c>
      <c r="C9" s="15" t="inlineStr">
        <is>
          <t>Heads of sales</t>
        </is>
      </c>
    </row>
    <row r="10" ht="28" customHeight="1">
      <c r="A10" s="14" t="inlineStr">
        <is>
          <t>Joint review cadence</t>
        </is>
      </c>
      <c r="B10" s="15" t="inlineStr">
        <is>
          <t>Monthly, using the scorecard</t>
        </is>
      </c>
      <c r="C10" s="15" t="inlineStr">
        <is>
          <t>Heads of sales</t>
        </is>
      </c>
    </row>
    <row r="11" ht="28" customHeight="1">
      <c r="A11" s="14" t="inlineStr">
        <is>
          <t>What is promised to the buyer</t>
        </is>
      </c>
      <c r="B11" s="15" t="inlineStr">
        <is>
          <t>Recorded and passed on, never invented</t>
        </is>
      </c>
      <c r="C11" s="15" t="inlineStr">
        <is>
          <t>SDR</t>
        </is>
      </c>
    </row>
    <row r="13">
      <c r="A13" s="16" t="inlineStr">
        <is>
          <t>AE accepts or rejects within (calendar hours)</t>
        </is>
      </c>
      <c r="B13" s="15" t="n">
        <v>24</v>
      </c>
    </row>
    <row r="14">
      <c r="A14" s="13" t="inlineStr">
        <is>
          <t>The log uses the number above to mark each decision as inside or outside the SLA.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26" customWidth="1" min="4" max="4"/>
    <col width="11" customWidth="1" min="5" max="5"/>
    <col width="24" customWidth="1" min="6" max="6"/>
    <col width="16" customWidth="1" min="7" max="7"/>
    <col width="11" customWidth="1" min="8" max="8"/>
    <col width="9" customWidth="1" min="9" max="9"/>
    <col width="12" customWidth="1" min="10" max="10"/>
    <col width="30" customWidth="1" min="11" max="11"/>
  </cols>
  <sheetData>
    <row r="1">
      <c r="A1" s="13" t="inlineStr">
        <is>
          <t>One row per booked meeting. Delete the grey examples first.</t>
        </is>
      </c>
    </row>
    <row r="3" ht="40" customHeight="1">
      <c r="A3" s="10" t="inlineStr">
        <is>
          <t>Date booked</t>
        </is>
      </c>
      <c r="B3" s="10" t="inlineStr">
        <is>
          <t>SDR</t>
        </is>
      </c>
      <c r="C3" s="10" t="inlineStr">
        <is>
          <t>AE</t>
        </is>
      </c>
      <c r="D3" s="10" t="inlineStr">
        <is>
          <t>Account</t>
        </is>
      </c>
      <c r="E3" s="10" t="inlineStr">
        <is>
          <t>Status</t>
        </is>
      </c>
      <c r="F3" s="10" t="inlineStr">
        <is>
          <t>Rejection reason</t>
        </is>
      </c>
      <c r="G3" s="10" t="inlineStr">
        <is>
          <t>Decision made</t>
        </is>
      </c>
      <c r="H3" s="10" t="inlineStr">
        <is>
          <t>Hours to decision</t>
        </is>
      </c>
      <c r="I3" s="10" t="inlineStr">
        <is>
          <t>SLA met?</t>
        </is>
      </c>
      <c r="J3" s="10" t="inlineStr">
        <is>
          <t>Became an opportunity?</t>
        </is>
      </c>
      <c r="K3" s="10" t="inlineStr">
        <is>
          <t>Notes</t>
        </is>
      </c>
    </row>
    <row r="4">
      <c r="A4" s="17">
        <f>TODAY()-6</f>
        <v/>
      </c>
      <c r="B4" s="18" t="inlineStr">
        <is>
          <t>Alex</t>
        </is>
      </c>
      <c r="C4" s="18" t="inlineStr">
        <is>
          <t>Sam</t>
        </is>
      </c>
      <c r="D4" s="18" t="inlineStr">
        <is>
          <t>Example: Acme (delete)</t>
        </is>
      </c>
      <c r="E4" s="18" t="inlineStr">
        <is>
          <t>Accepted</t>
        </is>
      </c>
      <c r="F4" s="18" t="n"/>
      <c r="G4" s="19">
        <f>TODAY()-5.8</f>
        <v/>
      </c>
      <c r="H4" s="20">
        <f>IF(OR(A4="",G4=""),"",ROUND((G4-A4)*24,1))</f>
        <v/>
      </c>
      <c r="I4" s="20">
        <f>IF(H4="","",IF(H4&lt;='SLA terms'!$B$13,"Yes","No"))</f>
        <v/>
      </c>
      <c r="J4" s="18" t="inlineStr">
        <is>
          <t>Y</t>
        </is>
      </c>
      <c r="K4" s="18" t="n"/>
    </row>
    <row r="5">
      <c r="A5" s="17">
        <f>TODAY()-5</f>
        <v/>
      </c>
      <c r="B5" s="18" t="inlineStr">
        <is>
          <t>Alex</t>
        </is>
      </c>
      <c r="C5" s="18" t="inlineStr">
        <is>
          <t>Sam</t>
        </is>
      </c>
      <c r="D5" s="18" t="inlineStr">
        <is>
          <t>Example: Northwind (delete)</t>
        </is>
      </c>
      <c r="E5" s="18" t="inlineStr">
        <is>
          <t>Rejected</t>
        </is>
      </c>
      <c r="F5" s="18" t="inlineStr">
        <is>
          <t>Not ICP</t>
        </is>
      </c>
      <c r="G5" s="19">
        <f>TODAY()-4.2</f>
        <v/>
      </c>
      <c r="H5" s="20">
        <f>IF(OR(A5="",G5=""),"",ROUND((G5-A5)*24,1))</f>
        <v/>
      </c>
      <c r="I5" s="20">
        <f>IF(H5="","",IF(H5&lt;='SLA terms'!$B$13,"Yes","No"))</f>
        <v/>
      </c>
      <c r="J5" s="18" t="inlineStr">
        <is>
          <t>N</t>
        </is>
      </c>
      <c r="K5" s="18" t="inlineStr">
        <is>
          <t>Sole trader</t>
        </is>
      </c>
    </row>
    <row r="6">
      <c r="A6" s="17">
        <f>TODAY()-2</f>
        <v/>
      </c>
      <c r="B6" s="18" t="inlineStr">
        <is>
          <t>Jo</t>
        </is>
      </c>
      <c r="C6" s="18" t="inlineStr">
        <is>
          <t>Priya</t>
        </is>
      </c>
      <c r="D6" s="18" t="inlineStr">
        <is>
          <t>Example: Globex (delete)</t>
        </is>
      </c>
      <c r="E6" s="18" t="inlineStr">
        <is>
          <t>Accepted</t>
        </is>
      </c>
      <c r="F6" s="18" t="n"/>
      <c r="G6" s="19">
        <f>TODAY()-0.5</f>
        <v/>
      </c>
      <c r="H6" s="20">
        <f>IF(OR(A6="",G6=""),"",ROUND((G6-A6)*24,1))</f>
        <v/>
      </c>
      <c r="I6" s="20">
        <f>IF(H6="","",IF(H6&lt;='SLA terms'!$B$13,"Yes","No"))</f>
        <v/>
      </c>
      <c r="J6" s="18" t="n"/>
      <c r="K6" s="18" t="n"/>
    </row>
    <row r="7">
      <c r="A7" s="21" t="n"/>
      <c r="B7" s="22" t="n"/>
      <c r="C7" s="22" t="n"/>
      <c r="D7" s="22" t="n"/>
      <c r="E7" s="22" t="n"/>
      <c r="F7" s="22" t="n"/>
      <c r="G7" s="23" t="n"/>
      <c r="H7" s="24">
        <f>IF(OR(A7="",G7=""),"",ROUND((G7-A7)*24,1))</f>
        <v/>
      </c>
      <c r="I7" s="24">
        <f>IF(H7="","",IF(H7&lt;='SLA terms'!$B$13,"Yes","No"))</f>
        <v/>
      </c>
      <c r="J7" s="22" t="n"/>
      <c r="K7" s="22" t="n"/>
    </row>
    <row r="8">
      <c r="A8" s="21" t="n"/>
      <c r="B8" s="22" t="n"/>
      <c r="C8" s="22" t="n"/>
      <c r="D8" s="22" t="n"/>
      <c r="E8" s="22" t="n"/>
      <c r="F8" s="22" t="n"/>
      <c r="G8" s="23" t="n"/>
      <c r="H8" s="24">
        <f>IF(OR(A8="",G8=""),"",ROUND((G8-A8)*24,1))</f>
        <v/>
      </c>
      <c r="I8" s="24">
        <f>IF(H8="","",IF(H8&lt;='SLA terms'!$B$13,"Yes","No"))</f>
        <v/>
      </c>
      <c r="J8" s="22" t="n"/>
      <c r="K8" s="22" t="n"/>
    </row>
    <row r="9">
      <c r="A9" s="21" t="n"/>
      <c r="B9" s="22" t="n"/>
      <c r="C9" s="22" t="n"/>
      <c r="D9" s="22" t="n"/>
      <c r="E9" s="22" t="n"/>
      <c r="F9" s="22" t="n"/>
      <c r="G9" s="23" t="n"/>
      <c r="H9" s="24">
        <f>IF(OR(A9="",G9=""),"",ROUND((G9-A9)*24,1))</f>
        <v/>
      </c>
      <c r="I9" s="24">
        <f>IF(H9="","",IF(H9&lt;='SLA terms'!$B$13,"Yes","No"))</f>
        <v/>
      </c>
      <c r="J9" s="22" t="n"/>
      <c r="K9" s="22" t="n"/>
    </row>
    <row r="10">
      <c r="A10" s="21" t="n"/>
      <c r="B10" s="22" t="n"/>
      <c r="C10" s="22" t="n"/>
      <c r="D10" s="22" t="n"/>
      <c r="E10" s="22" t="n"/>
      <c r="F10" s="22" t="n"/>
      <c r="G10" s="23" t="n"/>
      <c r="H10" s="24">
        <f>IF(OR(A10="",G10=""),"",ROUND((G10-A10)*24,1))</f>
        <v/>
      </c>
      <c r="I10" s="24">
        <f>IF(H10="","",IF(H10&lt;='SLA terms'!$B$13,"Yes","No"))</f>
        <v/>
      </c>
      <c r="J10" s="22" t="n"/>
      <c r="K10" s="22" t="n"/>
    </row>
    <row r="11">
      <c r="A11" s="21" t="n"/>
      <c r="B11" s="22" t="n"/>
      <c r="C11" s="22" t="n"/>
      <c r="D11" s="22" t="n"/>
      <c r="E11" s="22" t="n"/>
      <c r="F11" s="22" t="n"/>
      <c r="G11" s="23" t="n"/>
      <c r="H11" s="24">
        <f>IF(OR(A11="",G11=""),"",ROUND((G11-A11)*24,1))</f>
        <v/>
      </c>
      <c r="I11" s="24">
        <f>IF(H11="","",IF(H11&lt;='SLA terms'!$B$13,"Yes","No"))</f>
        <v/>
      </c>
      <c r="J11" s="22" t="n"/>
      <c r="K11" s="22" t="n"/>
    </row>
    <row r="12">
      <c r="A12" s="21" t="n"/>
      <c r="B12" s="22" t="n"/>
      <c r="C12" s="22" t="n"/>
      <c r="D12" s="22" t="n"/>
      <c r="E12" s="22" t="n"/>
      <c r="F12" s="22" t="n"/>
      <c r="G12" s="23" t="n"/>
      <c r="H12" s="24">
        <f>IF(OR(A12="",G12=""),"",ROUND((G12-A12)*24,1))</f>
        <v/>
      </c>
      <c r="I12" s="24">
        <f>IF(H12="","",IF(H12&lt;='SLA terms'!$B$13,"Yes","No"))</f>
        <v/>
      </c>
      <c r="J12" s="22" t="n"/>
      <c r="K12" s="22" t="n"/>
    </row>
    <row r="13">
      <c r="A13" s="21" t="n"/>
      <c r="B13" s="22" t="n"/>
      <c r="C13" s="22" t="n"/>
      <c r="D13" s="22" t="n"/>
      <c r="E13" s="22" t="n"/>
      <c r="F13" s="22" t="n"/>
      <c r="G13" s="23" t="n"/>
      <c r="H13" s="24">
        <f>IF(OR(A13="",G13=""),"",ROUND((G13-A13)*24,1))</f>
        <v/>
      </c>
      <c r="I13" s="24">
        <f>IF(H13="","",IF(H13&lt;='SLA terms'!$B$13,"Yes","No"))</f>
        <v/>
      </c>
      <c r="J13" s="22" t="n"/>
      <c r="K13" s="22" t="n"/>
    </row>
    <row r="14">
      <c r="A14" s="21" t="n"/>
      <c r="B14" s="22" t="n"/>
      <c r="C14" s="22" t="n"/>
      <c r="D14" s="22" t="n"/>
      <c r="E14" s="22" t="n"/>
      <c r="F14" s="22" t="n"/>
      <c r="G14" s="23" t="n"/>
      <c r="H14" s="24">
        <f>IF(OR(A14="",G14=""),"",ROUND((G14-A14)*24,1))</f>
        <v/>
      </c>
      <c r="I14" s="24">
        <f>IF(H14="","",IF(H14&lt;='SLA terms'!$B$13,"Yes","No"))</f>
        <v/>
      </c>
      <c r="J14" s="22" t="n"/>
      <c r="K14" s="22" t="n"/>
    </row>
    <row r="15">
      <c r="A15" s="21" t="n"/>
      <c r="B15" s="22" t="n"/>
      <c r="C15" s="22" t="n"/>
      <c r="D15" s="22" t="n"/>
      <c r="E15" s="22" t="n"/>
      <c r="F15" s="22" t="n"/>
      <c r="G15" s="23" t="n"/>
      <c r="H15" s="24">
        <f>IF(OR(A15="",G15=""),"",ROUND((G15-A15)*24,1))</f>
        <v/>
      </c>
      <c r="I15" s="24">
        <f>IF(H15="","",IF(H15&lt;='SLA terms'!$B$13,"Yes","No"))</f>
        <v/>
      </c>
      <c r="J15" s="22" t="n"/>
      <c r="K15" s="22" t="n"/>
    </row>
    <row r="16">
      <c r="A16" s="21" t="n"/>
      <c r="B16" s="22" t="n"/>
      <c r="C16" s="22" t="n"/>
      <c r="D16" s="22" t="n"/>
      <c r="E16" s="22" t="n"/>
      <c r="F16" s="22" t="n"/>
      <c r="G16" s="23" t="n"/>
      <c r="H16" s="24">
        <f>IF(OR(A16="",G16=""),"",ROUND((G16-A16)*24,1))</f>
        <v/>
      </c>
      <c r="I16" s="24">
        <f>IF(H16="","",IF(H16&lt;='SLA terms'!$B$13,"Yes","No"))</f>
        <v/>
      </c>
      <c r="J16" s="22" t="n"/>
      <c r="K16" s="22" t="n"/>
    </row>
    <row r="17">
      <c r="A17" s="21" t="n"/>
      <c r="B17" s="22" t="n"/>
      <c r="C17" s="22" t="n"/>
      <c r="D17" s="22" t="n"/>
      <c r="E17" s="22" t="n"/>
      <c r="F17" s="22" t="n"/>
      <c r="G17" s="23" t="n"/>
      <c r="H17" s="24">
        <f>IF(OR(A17="",G17=""),"",ROUND((G17-A17)*24,1))</f>
        <v/>
      </c>
      <c r="I17" s="24">
        <f>IF(H17="","",IF(H17&lt;='SLA terms'!$B$13,"Yes","No"))</f>
        <v/>
      </c>
      <c r="J17" s="22" t="n"/>
      <c r="K17" s="22" t="n"/>
    </row>
    <row r="18">
      <c r="A18" s="21" t="n"/>
      <c r="B18" s="22" t="n"/>
      <c r="C18" s="22" t="n"/>
      <c r="D18" s="22" t="n"/>
      <c r="E18" s="22" t="n"/>
      <c r="F18" s="22" t="n"/>
      <c r="G18" s="23" t="n"/>
      <c r="H18" s="24">
        <f>IF(OR(A18="",G18=""),"",ROUND((G18-A18)*24,1))</f>
        <v/>
      </c>
      <c r="I18" s="24">
        <f>IF(H18="","",IF(H18&lt;='SLA terms'!$B$13,"Yes","No"))</f>
        <v/>
      </c>
      <c r="J18" s="22" t="n"/>
      <c r="K18" s="22" t="n"/>
    </row>
    <row r="19">
      <c r="A19" s="21" t="n"/>
      <c r="B19" s="22" t="n"/>
      <c r="C19" s="22" t="n"/>
      <c r="D19" s="22" t="n"/>
      <c r="E19" s="22" t="n"/>
      <c r="F19" s="22" t="n"/>
      <c r="G19" s="23" t="n"/>
      <c r="H19" s="24">
        <f>IF(OR(A19="",G19=""),"",ROUND((G19-A19)*24,1))</f>
        <v/>
      </c>
      <c r="I19" s="24">
        <f>IF(H19="","",IF(H19&lt;='SLA terms'!$B$13,"Yes","No"))</f>
        <v/>
      </c>
      <c r="J19" s="22" t="n"/>
      <c r="K19" s="22" t="n"/>
    </row>
    <row r="20">
      <c r="A20" s="21" t="n"/>
      <c r="B20" s="22" t="n"/>
      <c r="C20" s="22" t="n"/>
      <c r="D20" s="22" t="n"/>
      <c r="E20" s="22" t="n"/>
      <c r="F20" s="22" t="n"/>
      <c r="G20" s="23" t="n"/>
      <c r="H20" s="24">
        <f>IF(OR(A20="",G20=""),"",ROUND((G20-A20)*24,1))</f>
        <v/>
      </c>
      <c r="I20" s="24">
        <f>IF(H20="","",IF(H20&lt;='SLA terms'!$B$13,"Yes","No"))</f>
        <v/>
      </c>
      <c r="J20" s="22" t="n"/>
      <c r="K20" s="22" t="n"/>
    </row>
    <row r="21">
      <c r="A21" s="21" t="n"/>
      <c r="B21" s="22" t="n"/>
      <c r="C21" s="22" t="n"/>
      <c r="D21" s="22" t="n"/>
      <c r="E21" s="22" t="n"/>
      <c r="F21" s="22" t="n"/>
      <c r="G21" s="23" t="n"/>
      <c r="H21" s="24">
        <f>IF(OR(A21="",G21=""),"",ROUND((G21-A21)*24,1))</f>
        <v/>
      </c>
      <c r="I21" s="24">
        <f>IF(H21="","",IF(H21&lt;='SLA terms'!$B$13,"Yes","No"))</f>
        <v/>
      </c>
      <c r="J21" s="22" t="n"/>
      <c r="K21" s="22" t="n"/>
    </row>
    <row r="22">
      <c r="A22" s="21" t="n"/>
      <c r="B22" s="22" t="n"/>
      <c r="C22" s="22" t="n"/>
      <c r="D22" s="22" t="n"/>
      <c r="E22" s="22" t="n"/>
      <c r="F22" s="22" t="n"/>
      <c r="G22" s="23" t="n"/>
      <c r="H22" s="24">
        <f>IF(OR(A22="",G22=""),"",ROUND((G22-A22)*24,1))</f>
        <v/>
      </c>
      <c r="I22" s="24">
        <f>IF(H22="","",IF(H22&lt;='SLA terms'!$B$13,"Yes","No"))</f>
        <v/>
      </c>
      <c r="J22" s="22" t="n"/>
      <c r="K22" s="22" t="n"/>
    </row>
    <row r="23">
      <c r="A23" s="21" t="n"/>
      <c r="B23" s="22" t="n"/>
      <c r="C23" s="22" t="n"/>
      <c r="D23" s="22" t="n"/>
      <c r="E23" s="22" t="n"/>
      <c r="F23" s="22" t="n"/>
      <c r="G23" s="23" t="n"/>
      <c r="H23" s="24">
        <f>IF(OR(A23="",G23=""),"",ROUND((G23-A23)*24,1))</f>
        <v/>
      </c>
      <c r="I23" s="24">
        <f>IF(H23="","",IF(H23&lt;='SLA terms'!$B$13,"Yes","No"))</f>
        <v/>
      </c>
      <c r="J23" s="22" t="n"/>
      <c r="K23" s="22" t="n"/>
    </row>
    <row r="24">
      <c r="A24" s="21" t="n"/>
      <c r="B24" s="22" t="n"/>
      <c r="C24" s="22" t="n"/>
      <c r="D24" s="22" t="n"/>
      <c r="E24" s="22" t="n"/>
      <c r="F24" s="22" t="n"/>
      <c r="G24" s="23" t="n"/>
      <c r="H24" s="24">
        <f>IF(OR(A24="",G24=""),"",ROUND((G24-A24)*24,1))</f>
        <v/>
      </c>
      <c r="I24" s="24">
        <f>IF(H24="","",IF(H24&lt;='SLA terms'!$B$13,"Yes","No"))</f>
        <v/>
      </c>
      <c r="J24" s="22" t="n"/>
      <c r="K24" s="22" t="n"/>
    </row>
    <row r="25">
      <c r="A25" s="21" t="n"/>
      <c r="B25" s="22" t="n"/>
      <c r="C25" s="22" t="n"/>
      <c r="D25" s="22" t="n"/>
      <c r="E25" s="22" t="n"/>
      <c r="F25" s="22" t="n"/>
      <c r="G25" s="23" t="n"/>
      <c r="H25" s="24">
        <f>IF(OR(A25="",G25=""),"",ROUND((G25-A25)*24,1))</f>
        <v/>
      </c>
      <c r="I25" s="24">
        <f>IF(H25="","",IF(H25&lt;='SLA terms'!$B$13,"Yes","No"))</f>
        <v/>
      </c>
      <c r="J25" s="22" t="n"/>
      <c r="K25" s="22" t="n"/>
    </row>
    <row r="26">
      <c r="A26" s="21" t="n"/>
      <c r="B26" s="22" t="n"/>
      <c r="C26" s="22" t="n"/>
      <c r="D26" s="22" t="n"/>
      <c r="E26" s="22" t="n"/>
      <c r="F26" s="22" t="n"/>
      <c r="G26" s="23" t="n"/>
      <c r="H26" s="24">
        <f>IF(OR(A26="",G26=""),"",ROUND((G26-A26)*24,1))</f>
        <v/>
      </c>
      <c r="I26" s="24">
        <f>IF(H26="","",IF(H26&lt;='SLA terms'!$B$13,"Yes","No"))</f>
        <v/>
      </c>
      <c r="J26" s="22" t="n"/>
      <c r="K26" s="22" t="n"/>
    </row>
    <row r="27">
      <c r="A27" s="21" t="n"/>
      <c r="B27" s="22" t="n"/>
      <c r="C27" s="22" t="n"/>
      <c r="D27" s="22" t="n"/>
      <c r="E27" s="22" t="n"/>
      <c r="F27" s="22" t="n"/>
      <c r="G27" s="23" t="n"/>
      <c r="H27" s="24">
        <f>IF(OR(A27="",G27=""),"",ROUND((G27-A27)*24,1))</f>
        <v/>
      </c>
      <c r="I27" s="24">
        <f>IF(H27="","",IF(H27&lt;='SLA terms'!$B$13,"Yes","No"))</f>
        <v/>
      </c>
      <c r="J27" s="22" t="n"/>
      <c r="K27" s="22" t="n"/>
    </row>
    <row r="28">
      <c r="A28" s="21" t="n"/>
      <c r="B28" s="22" t="n"/>
      <c r="C28" s="22" t="n"/>
      <c r="D28" s="22" t="n"/>
      <c r="E28" s="22" t="n"/>
      <c r="F28" s="22" t="n"/>
      <c r="G28" s="23" t="n"/>
      <c r="H28" s="24">
        <f>IF(OR(A28="",G28=""),"",ROUND((G28-A28)*24,1))</f>
        <v/>
      </c>
      <c r="I28" s="24">
        <f>IF(H28="","",IF(H28&lt;='SLA terms'!$B$13,"Yes","No"))</f>
        <v/>
      </c>
      <c r="J28" s="22" t="n"/>
      <c r="K28" s="22" t="n"/>
    </row>
    <row r="29">
      <c r="A29" s="21" t="n"/>
      <c r="B29" s="22" t="n"/>
      <c r="C29" s="22" t="n"/>
      <c r="D29" s="22" t="n"/>
      <c r="E29" s="22" t="n"/>
      <c r="F29" s="22" t="n"/>
      <c r="G29" s="23" t="n"/>
      <c r="H29" s="24">
        <f>IF(OR(A29="",G29=""),"",ROUND((G29-A29)*24,1))</f>
        <v/>
      </c>
      <c r="I29" s="24">
        <f>IF(H29="","",IF(H29&lt;='SLA terms'!$B$13,"Yes","No"))</f>
        <v/>
      </c>
      <c r="J29" s="22" t="n"/>
      <c r="K29" s="22" t="n"/>
    </row>
    <row r="30">
      <c r="A30" s="21" t="n"/>
      <c r="B30" s="22" t="n"/>
      <c r="C30" s="22" t="n"/>
      <c r="D30" s="22" t="n"/>
      <c r="E30" s="22" t="n"/>
      <c r="F30" s="22" t="n"/>
      <c r="G30" s="23" t="n"/>
      <c r="H30" s="24">
        <f>IF(OR(A30="",G30=""),"",ROUND((G30-A30)*24,1))</f>
        <v/>
      </c>
      <c r="I30" s="24">
        <f>IF(H30="","",IF(H30&lt;='SLA terms'!$B$13,"Yes","No"))</f>
        <v/>
      </c>
      <c r="J30" s="22" t="n"/>
      <c r="K30" s="22" t="n"/>
    </row>
    <row r="31">
      <c r="A31" s="21" t="n"/>
      <c r="B31" s="22" t="n"/>
      <c r="C31" s="22" t="n"/>
      <c r="D31" s="22" t="n"/>
      <c r="E31" s="22" t="n"/>
      <c r="F31" s="22" t="n"/>
      <c r="G31" s="23" t="n"/>
      <c r="H31" s="24">
        <f>IF(OR(A31="",G31=""),"",ROUND((G31-A31)*24,1))</f>
        <v/>
      </c>
      <c r="I31" s="24">
        <f>IF(H31="","",IF(H31&lt;='SLA terms'!$B$13,"Yes","No"))</f>
        <v/>
      </c>
      <c r="J31" s="22" t="n"/>
      <c r="K31" s="22" t="n"/>
    </row>
    <row r="32">
      <c r="A32" s="21" t="n"/>
      <c r="B32" s="22" t="n"/>
      <c r="C32" s="22" t="n"/>
      <c r="D32" s="22" t="n"/>
      <c r="E32" s="22" t="n"/>
      <c r="F32" s="22" t="n"/>
      <c r="G32" s="23" t="n"/>
      <c r="H32" s="24">
        <f>IF(OR(A32="",G32=""),"",ROUND((G32-A32)*24,1))</f>
        <v/>
      </c>
      <c r="I32" s="24">
        <f>IF(H32="","",IF(H32&lt;='SLA terms'!$B$13,"Yes","No"))</f>
        <v/>
      </c>
      <c r="J32" s="22" t="n"/>
      <c r="K32" s="22" t="n"/>
    </row>
    <row r="33">
      <c r="A33" s="21" t="n"/>
      <c r="B33" s="22" t="n"/>
      <c r="C33" s="22" t="n"/>
      <c r="D33" s="22" t="n"/>
      <c r="E33" s="22" t="n"/>
      <c r="F33" s="22" t="n"/>
      <c r="G33" s="23" t="n"/>
      <c r="H33" s="24">
        <f>IF(OR(A33="",G33=""),"",ROUND((G33-A33)*24,1))</f>
        <v/>
      </c>
      <c r="I33" s="24">
        <f>IF(H33="","",IF(H33&lt;='SLA terms'!$B$13,"Yes","No"))</f>
        <v/>
      </c>
      <c r="J33" s="22" t="n"/>
      <c r="K33" s="22" t="n"/>
    </row>
    <row r="34">
      <c r="A34" s="21" t="n"/>
      <c r="B34" s="22" t="n"/>
      <c r="C34" s="22" t="n"/>
      <c r="D34" s="22" t="n"/>
      <c r="E34" s="22" t="n"/>
      <c r="F34" s="22" t="n"/>
      <c r="G34" s="23" t="n"/>
      <c r="H34" s="24">
        <f>IF(OR(A34="",G34=""),"",ROUND((G34-A34)*24,1))</f>
        <v/>
      </c>
      <c r="I34" s="24">
        <f>IF(H34="","",IF(H34&lt;='SLA terms'!$B$13,"Yes","No"))</f>
        <v/>
      </c>
      <c r="J34" s="22" t="n"/>
      <c r="K34" s="22" t="n"/>
    </row>
    <row r="35">
      <c r="A35" s="21" t="n"/>
      <c r="B35" s="22" t="n"/>
      <c r="C35" s="22" t="n"/>
      <c r="D35" s="22" t="n"/>
      <c r="E35" s="22" t="n"/>
      <c r="F35" s="22" t="n"/>
      <c r="G35" s="23" t="n"/>
      <c r="H35" s="24">
        <f>IF(OR(A35="",G35=""),"",ROUND((G35-A35)*24,1))</f>
        <v/>
      </c>
      <c r="I35" s="24">
        <f>IF(H35="","",IF(H35&lt;='SLA terms'!$B$13,"Yes","No"))</f>
        <v/>
      </c>
      <c r="J35" s="22" t="n"/>
      <c r="K35" s="22" t="n"/>
    </row>
    <row r="36">
      <c r="A36" s="21" t="n"/>
      <c r="B36" s="22" t="n"/>
      <c r="C36" s="22" t="n"/>
      <c r="D36" s="22" t="n"/>
      <c r="E36" s="22" t="n"/>
      <c r="F36" s="22" t="n"/>
      <c r="G36" s="23" t="n"/>
      <c r="H36" s="24">
        <f>IF(OR(A36="",G36=""),"",ROUND((G36-A36)*24,1))</f>
        <v/>
      </c>
      <c r="I36" s="24">
        <f>IF(H36="","",IF(H36&lt;='SLA terms'!$B$13,"Yes","No"))</f>
        <v/>
      </c>
      <c r="J36" s="22" t="n"/>
      <c r="K36" s="22" t="n"/>
    </row>
    <row r="37">
      <c r="A37" s="21" t="n"/>
      <c r="B37" s="22" t="n"/>
      <c r="C37" s="22" t="n"/>
      <c r="D37" s="22" t="n"/>
      <c r="E37" s="22" t="n"/>
      <c r="F37" s="22" t="n"/>
      <c r="G37" s="23" t="n"/>
      <c r="H37" s="24">
        <f>IF(OR(A37="",G37=""),"",ROUND((G37-A37)*24,1))</f>
        <v/>
      </c>
      <c r="I37" s="24">
        <f>IF(H37="","",IF(H37&lt;='SLA terms'!$B$13,"Yes","No"))</f>
        <v/>
      </c>
      <c r="J37" s="22" t="n"/>
      <c r="K37" s="22" t="n"/>
    </row>
    <row r="38">
      <c r="A38" s="21" t="n"/>
      <c r="B38" s="22" t="n"/>
      <c r="C38" s="22" t="n"/>
      <c r="D38" s="22" t="n"/>
      <c r="E38" s="22" t="n"/>
      <c r="F38" s="22" t="n"/>
      <c r="G38" s="23" t="n"/>
      <c r="H38" s="24">
        <f>IF(OR(A38="",G38=""),"",ROUND((G38-A38)*24,1))</f>
        <v/>
      </c>
      <c r="I38" s="24">
        <f>IF(H38="","",IF(H38&lt;='SLA terms'!$B$13,"Yes","No"))</f>
        <v/>
      </c>
      <c r="J38" s="22" t="n"/>
      <c r="K38" s="22" t="n"/>
    </row>
    <row r="39">
      <c r="A39" s="21" t="n"/>
      <c r="B39" s="22" t="n"/>
      <c r="C39" s="22" t="n"/>
      <c r="D39" s="22" t="n"/>
      <c r="E39" s="22" t="n"/>
      <c r="F39" s="22" t="n"/>
      <c r="G39" s="23" t="n"/>
      <c r="H39" s="24">
        <f>IF(OR(A39="",G39=""),"",ROUND((G39-A39)*24,1))</f>
        <v/>
      </c>
      <c r="I39" s="24">
        <f>IF(H39="","",IF(H39&lt;='SLA terms'!$B$13,"Yes","No"))</f>
        <v/>
      </c>
      <c r="J39" s="22" t="n"/>
      <c r="K39" s="22" t="n"/>
    </row>
    <row r="40">
      <c r="A40" s="21" t="n"/>
      <c r="B40" s="22" t="n"/>
      <c r="C40" s="22" t="n"/>
      <c r="D40" s="22" t="n"/>
      <c r="E40" s="22" t="n"/>
      <c r="F40" s="22" t="n"/>
      <c r="G40" s="23" t="n"/>
      <c r="H40" s="24">
        <f>IF(OR(A40="",G40=""),"",ROUND((G40-A40)*24,1))</f>
        <v/>
      </c>
      <c r="I40" s="24">
        <f>IF(H40="","",IF(H40&lt;='SLA terms'!$B$13,"Yes","No"))</f>
        <v/>
      </c>
      <c r="J40" s="22" t="n"/>
      <c r="K40" s="22" t="n"/>
    </row>
    <row r="41">
      <c r="A41" s="21" t="n"/>
      <c r="B41" s="22" t="n"/>
      <c r="C41" s="22" t="n"/>
      <c r="D41" s="22" t="n"/>
      <c r="E41" s="22" t="n"/>
      <c r="F41" s="22" t="n"/>
      <c r="G41" s="23" t="n"/>
      <c r="H41" s="24">
        <f>IF(OR(A41="",G41=""),"",ROUND((G41-A41)*24,1))</f>
        <v/>
      </c>
      <c r="I41" s="24">
        <f>IF(H41="","",IF(H41&lt;='SLA terms'!$B$13,"Yes","No"))</f>
        <v/>
      </c>
      <c r="J41" s="22" t="n"/>
      <c r="K41" s="22" t="n"/>
    </row>
    <row r="42">
      <c r="A42" s="21" t="n"/>
      <c r="B42" s="22" t="n"/>
      <c r="C42" s="22" t="n"/>
      <c r="D42" s="22" t="n"/>
      <c r="E42" s="22" t="n"/>
      <c r="F42" s="22" t="n"/>
      <c r="G42" s="23" t="n"/>
      <c r="H42" s="24">
        <f>IF(OR(A42="",G42=""),"",ROUND((G42-A42)*24,1))</f>
        <v/>
      </c>
      <c r="I42" s="24">
        <f>IF(H42="","",IF(H42&lt;='SLA terms'!$B$13,"Yes","No"))</f>
        <v/>
      </c>
      <c r="J42" s="22" t="n"/>
      <c r="K42" s="22" t="n"/>
    </row>
    <row r="43">
      <c r="A43" s="21" t="n"/>
      <c r="B43" s="22" t="n"/>
      <c r="C43" s="22" t="n"/>
      <c r="D43" s="22" t="n"/>
      <c r="E43" s="22" t="n"/>
      <c r="F43" s="22" t="n"/>
      <c r="G43" s="23" t="n"/>
      <c r="H43" s="24">
        <f>IF(OR(A43="",G43=""),"",ROUND((G43-A43)*24,1))</f>
        <v/>
      </c>
      <c r="I43" s="24">
        <f>IF(H43="","",IF(H43&lt;='SLA terms'!$B$13,"Yes","No"))</f>
        <v/>
      </c>
      <c r="J43" s="22" t="n"/>
      <c r="K43" s="22" t="n"/>
    </row>
    <row r="44">
      <c r="A44" s="21" t="n"/>
      <c r="B44" s="22" t="n"/>
      <c r="C44" s="22" t="n"/>
      <c r="D44" s="22" t="n"/>
      <c r="E44" s="22" t="n"/>
      <c r="F44" s="22" t="n"/>
      <c r="G44" s="23" t="n"/>
      <c r="H44" s="24">
        <f>IF(OR(A44="",G44=""),"",ROUND((G44-A44)*24,1))</f>
        <v/>
      </c>
      <c r="I44" s="24">
        <f>IF(H44="","",IF(H44&lt;='SLA terms'!$B$13,"Yes","No"))</f>
        <v/>
      </c>
      <c r="J44" s="22" t="n"/>
      <c r="K44" s="22" t="n"/>
    </row>
    <row r="45">
      <c r="A45" s="21" t="n"/>
      <c r="B45" s="22" t="n"/>
      <c r="C45" s="22" t="n"/>
      <c r="D45" s="22" t="n"/>
      <c r="E45" s="22" t="n"/>
      <c r="F45" s="22" t="n"/>
      <c r="G45" s="23" t="n"/>
      <c r="H45" s="24">
        <f>IF(OR(A45="",G45=""),"",ROUND((G45-A45)*24,1))</f>
        <v/>
      </c>
      <c r="I45" s="24">
        <f>IF(H45="","",IF(H45&lt;='SLA terms'!$B$13,"Yes","No"))</f>
        <v/>
      </c>
      <c r="J45" s="22" t="n"/>
      <c r="K45" s="22" t="n"/>
    </row>
    <row r="46">
      <c r="A46" s="21" t="n"/>
      <c r="B46" s="22" t="n"/>
      <c r="C46" s="22" t="n"/>
      <c r="D46" s="22" t="n"/>
      <c r="E46" s="22" t="n"/>
      <c r="F46" s="22" t="n"/>
      <c r="G46" s="23" t="n"/>
      <c r="H46" s="24">
        <f>IF(OR(A46="",G46=""),"",ROUND((G46-A46)*24,1))</f>
        <v/>
      </c>
      <c r="I46" s="24">
        <f>IF(H46="","",IF(H46&lt;='SLA terms'!$B$13,"Yes","No"))</f>
        <v/>
      </c>
      <c r="J46" s="22" t="n"/>
      <c r="K46" s="22" t="n"/>
    </row>
    <row r="47">
      <c r="A47" s="21" t="n"/>
      <c r="B47" s="22" t="n"/>
      <c r="C47" s="22" t="n"/>
      <c r="D47" s="22" t="n"/>
      <c r="E47" s="22" t="n"/>
      <c r="F47" s="22" t="n"/>
      <c r="G47" s="23" t="n"/>
      <c r="H47" s="24">
        <f>IF(OR(A47="",G47=""),"",ROUND((G47-A47)*24,1))</f>
        <v/>
      </c>
      <c r="I47" s="24">
        <f>IF(H47="","",IF(H47&lt;='SLA terms'!$B$13,"Yes","No"))</f>
        <v/>
      </c>
      <c r="J47" s="22" t="n"/>
      <c r="K47" s="22" t="n"/>
    </row>
    <row r="48">
      <c r="A48" s="21" t="n"/>
      <c r="B48" s="22" t="n"/>
      <c r="C48" s="22" t="n"/>
      <c r="D48" s="22" t="n"/>
      <c r="E48" s="22" t="n"/>
      <c r="F48" s="22" t="n"/>
      <c r="G48" s="23" t="n"/>
      <c r="H48" s="24">
        <f>IF(OR(A48="",G48=""),"",ROUND((G48-A48)*24,1))</f>
        <v/>
      </c>
      <c r="I48" s="24">
        <f>IF(H48="","",IF(H48&lt;='SLA terms'!$B$13,"Yes","No"))</f>
        <v/>
      </c>
      <c r="J48" s="22" t="n"/>
      <c r="K48" s="22" t="n"/>
    </row>
    <row r="49">
      <c r="A49" s="21" t="n"/>
      <c r="B49" s="22" t="n"/>
      <c r="C49" s="22" t="n"/>
      <c r="D49" s="22" t="n"/>
      <c r="E49" s="22" t="n"/>
      <c r="F49" s="22" t="n"/>
      <c r="G49" s="23" t="n"/>
      <c r="H49" s="24">
        <f>IF(OR(A49="",G49=""),"",ROUND((G49-A49)*24,1))</f>
        <v/>
      </c>
      <c r="I49" s="24">
        <f>IF(H49="","",IF(H49&lt;='SLA terms'!$B$13,"Yes","No"))</f>
        <v/>
      </c>
      <c r="J49" s="22" t="n"/>
      <c r="K49" s="22" t="n"/>
    </row>
    <row r="50">
      <c r="A50" s="21" t="n"/>
      <c r="B50" s="22" t="n"/>
      <c r="C50" s="22" t="n"/>
      <c r="D50" s="22" t="n"/>
      <c r="E50" s="22" t="n"/>
      <c r="F50" s="22" t="n"/>
      <c r="G50" s="23" t="n"/>
      <c r="H50" s="24">
        <f>IF(OR(A50="",G50=""),"",ROUND((G50-A50)*24,1))</f>
        <v/>
      </c>
      <c r="I50" s="24">
        <f>IF(H50="","",IF(H50&lt;='SLA terms'!$B$13,"Yes","No"))</f>
        <v/>
      </c>
      <c r="J50" s="22" t="n"/>
      <c r="K50" s="22" t="n"/>
    </row>
    <row r="51">
      <c r="A51" s="21" t="n"/>
      <c r="B51" s="22" t="n"/>
      <c r="C51" s="22" t="n"/>
      <c r="D51" s="22" t="n"/>
      <c r="E51" s="22" t="n"/>
      <c r="F51" s="22" t="n"/>
      <c r="G51" s="23" t="n"/>
      <c r="H51" s="24">
        <f>IF(OR(A51="",G51=""),"",ROUND((G51-A51)*24,1))</f>
        <v/>
      </c>
      <c r="I51" s="24">
        <f>IF(H51="","",IF(H51&lt;='SLA terms'!$B$13,"Yes","No"))</f>
        <v/>
      </c>
      <c r="J51" s="22" t="n"/>
      <c r="K51" s="22" t="n"/>
    </row>
    <row r="52">
      <c r="A52" s="21" t="n"/>
      <c r="B52" s="22" t="n"/>
      <c r="C52" s="22" t="n"/>
      <c r="D52" s="22" t="n"/>
      <c r="E52" s="22" t="n"/>
      <c r="F52" s="22" t="n"/>
      <c r="G52" s="23" t="n"/>
      <c r="H52" s="24">
        <f>IF(OR(A52="",G52=""),"",ROUND((G52-A52)*24,1))</f>
        <v/>
      </c>
      <c r="I52" s="24">
        <f>IF(H52="","",IF(H52&lt;='SLA terms'!$B$13,"Yes","No"))</f>
        <v/>
      </c>
      <c r="J52" s="22" t="n"/>
      <c r="K52" s="22" t="n"/>
    </row>
    <row r="53">
      <c r="A53" s="21" t="n"/>
      <c r="B53" s="22" t="n"/>
      <c r="C53" s="22" t="n"/>
      <c r="D53" s="22" t="n"/>
      <c r="E53" s="22" t="n"/>
      <c r="F53" s="22" t="n"/>
      <c r="G53" s="23" t="n"/>
      <c r="H53" s="24">
        <f>IF(OR(A53="",G53=""),"",ROUND((G53-A53)*24,1))</f>
        <v/>
      </c>
      <c r="I53" s="24">
        <f>IF(H53="","",IF(H53&lt;='SLA terms'!$B$13,"Yes","No"))</f>
        <v/>
      </c>
      <c r="J53" s="22" t="n"/>
      <c r="K53" s="22" t="n"/>
    </row>
    <row r="54">
      <c r="A54" s="21" t="n"/>
      <c r="B54" s="22" t="n"/>
      <c r="C54" s="22" t="n"/>
      <c r="D54" s="22" t="n"/>
      <c r="E54" s="22" t="n"/>
      <c r="F54" s="22" t="n"/>
      <c r="G54" s="23" t="n"/>
      <c r="H54" s="24">
        <f>IF(OR(A54="",G54=""),"",ROUND((G54-A54)*24,1))</f>
        <v/>
      </c>
      <c r="I54" s="24">
        <f>IF(H54="","",IF(H54&lt;='SLA terms'!$B$13,"Yes","No"))</f>
        <v/>
      </c>
      <c r="J54" s="22" t="n"/>
      <c r="K54" s="22" t="n"/>
    </row>
    <row r="55">
      <c r="A55" s="21" t="n"/>
      <c r="B55" s="22" t="n"/>
      <c r="C55" s="22" t="n"/>
      <c r="D55" s="22" t="n"/>
      <c r="E55" s="22" t="n"/>
      <c r="F55" s="22" t="n"/>
      <c r="G55" s="23" t="n"/>
      <c r="H55" s="24">
        <f>IF(OR(A55="",G55=""),"",ROUND((G55-A55)*24,1))</f>
        <v/>
      </c>
      <c r="I55" s="24">
        <f>IF(H55="","",IF(H55&lt;='SLA terms'!$B$13,"Yes","No"))</f>
        <v/>
      </c>
      <c r="J55" s="22" t="n"/>
      <c r="K55" s="22" t="n"/>
    </row>
    <row r="56">
      <c r="A56" s="21" t="n"/>
      <c r="B56" s="22" t="n"/>
      <c r="C56" s="22" t="n"/>
      <c r="D56" s="22" t="n"/>
      <c r="E56" s="22" t="n"/>
      <c r="F56" s="22" t="n"/>
      <c r="G56" s="23" t="n"/>
      <c r="H56" s="24">
        <f>IF(OR(A56="",G56=""),"",ROUND((G56-A56)*24,1))</f>
        <v/>
      </c>
      <c r="I56" s="24">
        <f>IF(H56="","",IF(H56&lt;='SLA terms'!$B$13,"Yes","No"))</f>
        <v/>
      </c>
      <c r="J56" s="22" t="n"/>
      <c r="K56" s="22" t="n"/>
    </row>
    <row r="57">
      <c r="A57" s="21" t="n"/>
      <c r="B57" s="22" t="n"/>
      <c r="C57" s="22" t="n"/>
      <c r="D57" s="22" t="n"/>
      <c r="E57" s="22" t="n"/>
      <c r="F57" s="22" t="n"/>
      <c r="G57" s="23" t="n"/>
      <c r="H57" s="24">
        <f>IF(OR(A57="",G57=""),"",ROUND((G57-A57)*24,1))</f>
        <v/>
      </c>
      <c r="I57" s="24">
        <f>IF(H57="","",IF(H57&lt;='SLA terms'!$B$13,"Yes","No"))</f>
        <v/>
      </c>
      <c r="J57" s="22" t="n"/>
      <c r="K57" s="22" t="n"/>
    </row>
    <row r="58">
      <c r="A58" s="21" t="n"/>
      <c r="B58" s="22" t="n"/>
      <c r="C58" s="22" t="n"/>
      <c r="D58" s="22" t="n"/>
      <c r="E58" s="22" t="n"/>
      <c r="F58" s="22" t="n"/>
      <c r="G58" s="23" t="n"/>
      <c r="H58" s="24">
        <f>IF(OR(A58="",G58=""),"",ROUND((G58-A58)*24,1))</f>
        <v/>
      </c>
      <c r="I58" s="24">
        <f>IF(H58="","",IF(H58&lt;='SLA terms'!$B$13,"Yes","No"))</f>
        <v/>
      </c>
      <c r="J58" s="22" t="n"/>
      <c r="K58" s="22" t="n"/>
    </row>
    <row r="59">
      <c r="A59" s="21" t="n"/>
      <c r="B59" s="22" t="n"/>
      <c r="C59" s="22" t="n"/>
      <c r="D59" s="22" t="n"/>
      <c r="E59" s="22" t="n"/>
      <c r="F59" s="22" t="n"/>
      <c r="G59" s="23" t="n"/>
      <c r="H59" s="24">
        <f>IF(OR(A59="",G59=""),"",ROUND((G59-A59)*24,1))</f>
        <v/>
      </c>
      <c r="I59" s="24">
        <f>IF(H59="","",IF(H59&lt;='SLA terms'!$B$13,"Yes","No"))</f>
        <v/>
      </c>
      <c r="J59" s="22" t="n"/>
      <c r="K59" s="22" t="n"/>
    </row>
    <row r="60">
      <c r="A60" s="21" t="n"/>
      <c r="B60" s="22" t="n"/>
      <c r="C60" s="22" t="n"/>
      <c r="D60" s="22" t="n"/>
      <c r="E60" s="22" t="n"/>
      <c r="F60" s="22" t="n"/>
      <c r="G60" s="23" t="n"/>
      <c r="H60" s="24">
        <f>IF(OR(A60="",G60=""),"",ROUND((G60-A60)*24,1))</f>
        <v/>
      </c>
      <c r="I60" s="24">
        <f>IF(H60="","",IF(H60&lt;='SLA terms'!$B$13,"Yes","No"))</f>
        <v/>
      </c>
      <c r="J60" s="22" t="n"/>
      <c r="K60" s="22" t="n"/>
    </row>
    <row r="61">
      <c r="A61" s="21" t="n"/>
      <c r="B61" s="22" t="n"/>
      <c r="C61" s="22" t="n"/>
      <c r="D61" s="22" t="n"/>
      <c r="E61" s="22" t="n"/>
      <c r="F61" s="22" t="n"/>
      <c r="G61" s="23" t="n"/>
      <c r="H61" s="24">
        <f>IF(OR(A61="",G61=""),"",ROUND((G61-A61)*24,1))</f>
        <v/>
      </c>
      <c r="I61" s="24">
        <f>IF(H61="","",IF(H61&lt;='SLA terms'!$B$13,"Yes","No"))</f>
        <v/>
      </c>
      <c r="J61" s="22" t="n"/>
      <c r="K61" s="22" t="n"/>
    </row>
    <row r="62">
      <c r="A62" s="21" t="n"/>
      <c r="B62" s="22" t="n"/>
      <c r="C62" s="22" t="n"/>
      <c r="D62" s="22" t="n"/>
      <c r="E62" s="22" t="n"/>
      <c r="F62" s="22" t="n"/>
      <c r="G62" s="23" t="n"/>
      <c r="H62" s="24">
        <f>IF(OR(A62="",G62=""),"",ROUND((G62-A62)*24,1))</f>
        <v/>
      </c>
      <c r="I62" s="24">
        <f>IF(H62="","",IF(H62&lt;='SLA terms'!$B$13,"Yes","No"))</f>
        <v/>
      </c>
      <c r="J62" s="22" t="n"/>
      <c r="K62" s="22" t="n"/>
    </row>
    <row r="63">
      <c r="A63" s="21" t="n"/>
      <c r="B63" s="22" t="n"/>
      <c r="C63" s="22" t="n"/>
      <c r="D63" s="22" t="n"/>
      <c r="E63" s="22" t="n"/>
      <c r="F63" s="22" t="n"/>
      <c r="G63" s="23" t="n"/>
      <c r="H63" s="24">
        <f>IF(OR(A63="",G63=""),"",ROUND((G63-A63)*24,1))</f>
        <v/>
      </c>
      <c r="I63" s="24">
        <f>IF(H63="","",IF(H63&lt;='SLA terms'!$B$13,"Yes","No"))</f>
        <v/>
      </c>
      <c r="J63" s="22" t="n"/>
      <c r="K63" s="22" t="n"/>
    </row>
    <row r="64">
      <c r="A64" s="21" t="n"/>
      <c r="B64" s="22" t="n"/>
      <c r="C64" s="22" t="n"/>
      <c r="D64" s="22" t="n"/>
      <c r="E64" s="22" t="n"/>
      <c r="F64" s="22" t="n"/>
      <c r="G64" s="23" t="n"/>
      <c r="H64" s="24">
        <f>IF(OR(A64="",G64=""),"",ROUND((G64-A64)*24,1))</f>
        <v/>
      </c>
      <c r="I64" s="24">
        <f>IF(H64="","",IF(H64&lt;='SLA terms'!$B$13,"Yes","No"))</f>
        <v/>
      </c>
      <c r="J64" s="22" t="n"/>
      <c r="K64" s="22" t="n"/>
    </row>
    <row r="65">
      <c r="A65" s="21" t="n"/>
      <c r="B65" s="22" t="n"/>
      <c r="C65" s="22" t="n"/>
      <c r="D65" s="22" t="n"/>
      <c r="E65" s="22" t="n"/>
      <c r="F65" s="22" t="n"/>
      <c r="G65" s="23" t="n"/>
      <c r="H65" s="24">
        <f>IF(OR(A65="",G65=""),"",ROUND((G65-A65)*24,1))</f>
        <v/>
      </c>
      <c r="I65" s="24">
        <f>IF(H65="","",IF(H65&lt;='SLA terms'!$B$13,"Yes","No"))</f>
        <v/>
      </c>
      <c r="J65" s="22" t="n"/>
      <c r="K65" s="22" t="n"/>
    </row>
    <row r="66">
      <c r="A66" s="21" t="n"/>
      <c r="B66" s="22" t="n"/>
      <c r="C66" s="22" t="n"/>
      <c r="D66" s="22" t="n"/>
      <c r="E66" s="22" t="n"/>
      <c r="F66" s="22" t="n"/>
      <c r="G66" s="23" t="n"/>
      <c r="H66" s="24">
        <f>IF(OR(A66="",G66=""),"",ROUND((G66-A66)*24,1))</f>
        <v/>
      </c>
      <c r="I66" s="24">
        <f>IF(H66="","",IF(H66&lt;='SLA terms'!$B$13,"Yes","No"))</f>
        <v/>
      </c>
      <c r="J66" s="22" t="n"/>
      <c r="K66" s="22" t="n"/>
    </row>
    <row r="67">
      <c r="A67" s="21" t="n"/>
      <c r="B67" s="22" t="n"/>
      <c r="C67" s="22" t="n"/>
      <c r="D67" s="22" t="n"/>
      <c r="E67" s="22" t="n"/>
      <c r="F67" s="22" t="n"/>
      <c r="G67" s="23" t="n"/>
      <c r="H67" s="24">
        <f>IF(OR(A67="",G67=""),"",ROUND((G67-A67)*24,1))</f>
        <v/>
      </c>
      <c r="I67" s="24">
        <f>IF(H67="","",IF(H67&lt;='SLA terms'!$B$13,"Yes","No"))</f>
        <v/>
      </c>
      <c r="J67" s="22" t="n"/>
      <c r="K67" s="22" t="n"/>
    </row>
    <row r="68">
      <c r="A68" s="21" t="n"/>
      <c r="B68" s="22" t="n"/>
      <c r="C68" s="22" t="n"/>
      <c r="D68" s="22" t="n"/>
      <c r="E68" s="22" t="n"/>
      <c r="F68" s="22" t="n"/>
      <c r="G68" s="23" t="n"/>
      <c r="H68" s="24">
        <f>IF(OR(A68="",G68=""),"",ROUND((G68-A68)*24,1))</f>
        <v/>
      </c>
      <c r="I68" s="24">
        <f>IF(H68="","",IF(H68&lt;='SLA terms'!$B$13,"Yes","No"))</f>
        <v/>
      </c>
      <c r="J68" s="22" t="n"/>
      <c r="K68" s="22" t="n"/>
    </row>
    <row r="69">
      <c r="A69" s="21" t="n"/>
      <c r="B69" s="22" t="n"/>
      <c r="C69" s="22" t="n"/>
      <c r="D69" s="22" t="n"/>
      <c r="E69" s="22" t="n"/>
      <c r="F69" s="22" t="n"/>
      <c r="G69" s="23" t="n"/>
      <c r="H69" s="24">
        <f>IF(OR(A69="",G69=""),"",ROUND((G69-A69)*24,1))</f>
        <v/>
      </c>
      <c r="I69" s="24">
        <f>IF(H69="","",IF(H69&lt;='SLA terms'!$B$13,"Yes","No"))</f>
        <v/>
      </c>
      <c r="J69" s="22" t="n"/>
      <c r="K69" s="22" t="n"/>
    </row>
    <row r="70">
      <c r="A70" s="21" t="n"/>
      <c r="B70" s="22" t="n"/>
      <c r="C70" s="22" t="n"/>
      <c r="D70" s="22" t="n"/>
      <c r="E70" s="22" t="n"/>
      <c r="F70" s="22" t="n"/>
      <c r="G70" s="23" t="n"/>
      <c r="H70" s="24">
        <f>IF(OR(A70="",G70=""),"",ROUND((G70-A70)*24,1))</f>
        <v/>
      </c>
      <c r="I70" s="24">
        <f>IF(H70="","",IF(H70&lt;='SLA terms'!$B$13,"Yes","No"))</f>
        <v/>
      </c>
      <c r="J70" s="22" t="n"/>
      <c r="K70" s="22" t="n"/>
    </row>
    <row r="71">
      <c r="A71" s="21" t="n"/>
      <c r="B71" s="22" t="n"/>
      <c r="C71" s="22" t="n"/>
      <c r="D71" s="22" t="n"/>
      <c r="E71" s="22" t="n"/>
      <c r="F71" s="22" t="n"/>
      <c r="G71" s="23" t="n"/>
      <c r="H71" s="24">
        <f>IF(OR(A71="",G71=""),"",ROUND((G71-A71)*24,1))</f>
        <v/>
      </c>
      <c r="I71" s="24">
        <f>IF(H71="","",IF(H71&lt;='SLA terms'!$B$13,"Yes","No"))</f>
        <v/>
      </c>
      <c r="J71" s="22" t="n"/>
      <c r="K71" s="22" t="n"/>
    </row>
    <row r="72">
      <c r="A72" s="21" t="n"/>
      <c r="B72" s="22" t="n"/>
      <c r="C72" s="22" t="n"/>
      <c r="D72" s="22" t="n"/>
      <c r="E72" s="22" t="n"/>
      <c r="F72" s="22" t="n"/>
      <c r="G72" s="23" t="n"/>
      <c r="H72" s="24">
        <f>IF(OR(A72="",G72=""),"",ROUND((G72-A72)*24,1))</f>
        <v/>
      </c>
      <c r="I72" s="24">
        <f>IF(H72="","",IF(H72&lt;='SLA terms'!$B$13,"Yes","No"))</f>
        <v/>
      </c>
      <c r="J72" s="22" t="n"/>
      <c r="K72" s="22" t="n"/>
    </row>
    <row r="73">
      <c r="A73" s="21" t="n"/>
      <c r="B73" s="22" t="n"/>
      <c r="C73" s="22" t="n"/>
      <c r="D73" s="22" t="n"/>
      <c r="E73" s="22" t="n"/>
      <c r="F73" s="22" t="n"/>
      <c r="G73" s="23" t="n"/>
      <c r="H73" s="24">
        <f>IF(OR(A73="",G73=""),"",ROUND((G73-A73)*24,1))</f>
        <v/>
      </c>
      <c r="I73" s="24">
        <f>IF(H73="","",IF(H73&lt;='SLA terms'!$B$13,"Yes","No"))</f>
        <v/>
      </c>
      <c r="J73" s="22" t="n"/>
      <c r="K73" s="22" t="n"/>
    </row>
    <row r="74">
      <c r="A74" s="21" t="n"/>
      <c r="B74" s="22" t="n"/>
      <c r="C74" s="22" t="n"/>
      <c r="D74" s="22" t="n"/>
      <c r="E74" s="22" t="n"/>
      <c r="F74" s="22" t="n"/>
      <c r="G74" s="23" t="n"/>
      <c r="H74" s="24">
        <f>IF(OR(A74="",G74=""),"",ROUND((G74-A74)*24,1))</f>
        <v/>
      </c>
      <c r="I74" s="24">
        <f>IF(H74="","",IF(H74&lt;='SLA terms'!$B$13,"Yes","No"))</f>
        <v/>
      </c>
      <c r="J74" s="22" t="n"/>
      <c r="K74" s="22" t="n"/>
    </row>
    <row r="75">
      <c r="A75" s="21" t="n"/>
      <c r="B75" s="22" t="n"/>
      <c r="C75" s="22" t="n"/>
      <c r="D75" s="22" t="n"/>
      <c r="E75" s="22" t="n"/>
      <c r="F75" s="22" t="n"/>
      <c r="G75" s="23" t="n"/>
      <c r="H75" s="24">
        <f>IF(OR(A75="",G75=""),"",ROUND((G75-A75)*24,1))</f>
        <v/>
      </c>
      <c r="I75" s="24">
        <f>IF(H75="","",IF(H75&lt;='SLA terms'!$B$13,"Yes","No"))</f>
        <v/>
      </c>
      <c r="J75" s="22" t="n"/>
      <c r="K75" s="22" t="n"/>
    </row>
    <row r="76">
      <c r="A76" s="21" t="n"/>
      <c r="B76" s="22" t="n"/>
      <c r="C76" s="22" t="n"/>
      <c r="D76" s="22" t="n"/>
      <c r="E76" s="22" t="n"/>
      <c r="F76" s="22" t="n"/>
      <c r="G76" s="23" t="n"/>
      <c r="H76" s="24">
        <f>IF(OR(A76="",G76=""),"",ROUND((G76-A76)*24,1))</f>
        <v/>
      </c>
      <c r="I76" s="24">
        <f>IF(H76="","",IF(H76&lt;='SLA terms'!$B$13,"Yes","No"))</f>
        <v/>
      </c>
      <c r="J76" s="22" t="n"/>
      <c r="K76" s="22" t="n"/>
    </row>
    <row r="77">
      <c r="A77" s="21" t="n"/>
      <c r="B77" s="22" t="n"/>
      <c r="C77" s="22" t="n"/>
      <c r="D77" s="22" t="n"/>
      <c r="E77" s="22" t="n"/>
      <c r="F77" s="22" t="n"/>
      <c r="G77" s="23" t="n"/>
      <c r="H77" s="24">
        <f>IF(OR(A77="",G77=""),"",ROUND((G77-A77)*24,1))</f>
        <v/>
      </c>
      <c r="I77" s="24">
        <f>IF(H77="","",IF(H77&lt;='SLA terms'!$B$13,"Yes","No"))</f>
        <v/>
      </c>
      <c r="J77" s="22" t="n"/>
      <c r="K77" s="22" t="n"/>
    </row>
    <row r="78">
      <c r="A78" s="21" t="n"/>
      <c r="B78" s="22" t="n"/>
      <c r="C78" s="22" t="n"/>
      <c r="D78" s="22" t="n"/>
      <c r="E78" s="22" t="n"/>
      <c r="F78" s="22" t="n"/>
      <c r="G78" s="23" t="n"/>
      <c r="H78" s="24">
        <f>IF(OR(A78="",G78=""),"",ROUND((G78-A78)*24,1))</f>
        <v/>
      </c>
      <c r="I78" s="24">
        <f>IF(H78="","",IF(H78&lt;='SLA terms'!$B$13,"Yes","No"))</f>
        <v/>
      </c>
      <c r="J78" s="22" t="n"/>
      <c r="K78" s="22" t="n"/>
    </row>
    <row r="79">
      <c r="A79" s="21" t="n"/>
      <c r="B79" s="22" t="n"/>
      <c r="C79" s="22" t="n"/>
      <c r="D79" s="22" t="n"/>
      <c r="E79" s="22" t="n"/>
      <c r="F79" s="22" t="n"/>
      <c r="G79" s="23" t="n"/>
      <c r="H79" s="24">
        <f>IF(OR(A79="",G79=""),"",ROUND((G79-A79)*24,1))</f>
        <v/>
      </c>
      <c r="I79" s="24">
        <f>IF(H79="","",IF(H79&lt;='SLA terms'!$B$13,"Yes","No"))</f>
        <v/>
      </c>
      <c r="J79" s="22" t="n"/>
      <c r="K79" s="22" t="n"/>
    </row>
    <row r="80">
      <c r="A80" s="21" t="n"/>
      <c r="B80" s="22" t="n"/>
      <c r="C80" s="22" t="n"/>
      <c r="D80" s="22" t="n"/>
      <c r="E80" s="22" t="n"/>
      <c r="F80" s="22" t="n"/>
      <c r="G80" s="23" t="n"/>
      <c r="H80" s="24">
        <f>IF(OR(A80="",G80=""),"",ROUND((G80-A80)*24,1))</f>
        <v/>
      </c>
      <c r="I80" s="24">
        <f>IF(H80="","",IF(H80&lt;='SLA terms'!$B$13,"Yes","No"))</f>
        <v/>
      </c>
      <c r="J80" s="22" t="n"/>
      <c r="K80" s="22" t="n"/>
    </row>
    <row r="81">
      <c r="A81" s="21" t="n"/>
      <c r="B81" s="22" t="n"/>
      <c r="C81" s="22" t="n"/>
      <c r="D81" s="22" t="n"/>
      <c r="E81" s="22" t="n"/>
      <c r="F81" s="22" t="n"/>
      <c r="G81" s="23" t="n"/>
      <c r="H81" s="24">
        <f>IF(OR(A81="",G81=""),"",ROUND((G81-A81)*24,1))</f>
        <v/>
      </c>
      <c r="I81" s="24">
        <f>IF(H81="","",IF(H81&lt;='SLA terms'!$B$13,"Yes","No"))</f>
        <v/>
      </c>
      <c r="J81" s="22" t="n"/>
      <c r="K81" s="22" t="n"/>
    </row>
    <row r="82">
      <c r="A82" s="21" t="n"/>
      <c r="B82" s="22" t="n"/>
      <c r="C82" s="22" t="n"/>
      <c r="D82" s="22" t="n"/>
      <c r="E82" s="22" t="n"/>
      <c r="F82" s="22" t="n"/>
      <c r="G82" s="23" t="n"/>
      <c r="H82" s="24">
        <f>IF(OR(A82="",G82=""),"",ROUND((G82-A82)*24,1))</f>
        <v/>
      </c>
      <c r="I82" s="24">
        <f>IF(H82="","",IF(H82&lt;='SLA terms'!$B$13,"Yes","No"))</f>
        <v/>
      </c>
      <c r="J82" s="22" t="n"/>
      <c r="K82" s="22" t="n"/>
    </row>
    <row r="83">
      <c r="A83" s="21" t="n"/>
      <c r="B83" s="22" t="n"/>
      <c r="C83" s="22" t="n"/>
      <c r="D83" s="22" t="n"/>
      <c r="E83" s="22" t="n"/>
      <c r="F83" s="22" t="n"/>
      <c r="G83" s="23" t="n"/>
      <c r="H83" s="24">
        <f>IF(OR(A83="",G83=""),"",ROUND((G83-A83)*24,1))</f>
        <v/>
      </c>
      <c r="I83" s="24">
        <f>IF(H83="","",IF(H83&lt;='SLA terms'!$B$13,"Yes","No"))</f>
        <v/>
      </c>
      <c r="J83" s="22" t="n"/>
      <c r="K83" s="22" t="n"/>
    </row>
    <row r="84">
      <c r="A84" s="21" t="n"/>
      <c r="B84" s="22" t="n"/>
      <c r="C84" s="22" t="n"/>
      <c r="D84" s="22" t="n"/>
      <c r="E84" s="22" t="n"/>
      <c r="F84" s="22" t="n"/>
      <c r="G84" s="23" t="n"/>
      <c r="H84" s="24">
        <f>IF(OR(A84="",G84=""),"",ROUND((G84-A84)*24,1))</f>
        <v/>
      </c>
      <c r="I84" s="24">
        <f>IF(H84="","",IF(H84&lt;='SLA terms'!$B$13,"Yes","No"))</f>
        <v/>
      </c>
      <c r="J84" s="22" t="n"/>
      <c r="K84" s="22" t="n"/>
    </row>
    <row r="85">
      <c r="A85" s="21" t="n"/>
      <c r="B85" s="22" t="n"/>
      <c r="C85" s="22" t="n"/>
      <c r="D85" s="22" t="n"/>
      <c r="E85" s="22" t="n"/>
      <c r="F85" s="22" t="n"/>
      <c r="G85" s="23" t="n"/>
      <c r="H85" s="24">
        <f>IF(OR(A85="",G85=""),"",ROUND((G85-A85)*24,1))</f>
        <v/>
      </c>
      <c r="I85" s="24">
        <f>IF(H85="","",IF(H85&lt;='SLA terms'!$B$13,"Yes","No"))</f>
        <v/>
      </c>
      <c r="J85" s="22" t="n"/>
      <c r="K85" s="22" t="n"/>
    </row>
    <row r="86">
      <c r="A86" s="21" t="n"/>
      <c r="B86" s="22" t="n"/>
      <c r="C86" s="22" t="n"/>
      <c r="D86" s="22" t="n"/>
      <c r="E86" s="22" t="n"/>
      <c r="F86" s="22" t="n"/>
      <c r="G86" s="23" t="n"/>
      <c r="H86" s="24">
        <f>IF(OR(A86="",G86=""),"",ROUND((G86-A86)*24,1))</f>
        <v/>
      </c>
      <c r="I86" s="24">
        <f>IF(H86="","",IF(H86&lt;='SLA terms'!$B$13,"Yes","No"))</f>
        <v/>
      </c>
      <c r="J86" s="22" t="n"/>
      <c r="K86" s="22" t="n"/>
    </row>
    <row r="87">
      <c r="A87" s="21" t="n"/>
      <c r="B87" s="22" t="n"/>
      <c r="C87" s="22" t="n"/>
      <c r="D87" s="22" t="n"/>
      <c r="E87" s="22" t="n"/>
      <c r="F87" s="22" t="n"/>
      <c r="G87" s="23" t="n"/>
      <c r="H87" s="24">
        <f>IF(OR(A87="",G87=""),"",ROUND((G87-A87)*24,1))</f>
        <v/>
      </c>
      <c r="I87" s="24">
        <f>IF(H87="","",IF(H87&lt;='SLA terms'!$B$13,"Yes","No"))</f>
        <v/>
      </c>
      <c r="J87" s="22" t="n"/>
      <c r="K87" s="22" t="n"/>
    </row>
    <row r="88">
      <c r="A88" s="21" t="n"/>
      <c r="B88" s="22" t="n"/>
      <c r="C88" s="22" t="n"/>
      <c r="D88" s="22" t="n"/>
      <c r="E88" s="22" t="n"/>
      <c r="F88" s="22" t="n"/>
      <c r="G88" s="23" t="n"/>
      <c r="H88" s="24">
        <f>IF(OR(A88="",G88=""),"",ROUND((G88-A88)*24,1))</f>
        <v/>
      </c>
      <c r="I88" s="24">
        <f>IF(H88="","",IF(H88&lt;='SLA terms'!$B$13,"Yes","No"))</f>
        <v/>
      </c>
      <c r="J88" s="22" t="n"/>
      <c r="K88" s="22" t="n"/>
    </row>
    <row r="89">
      <c r="A89" s="21" t="n"/>
      <c r="B89" s="22" t="n"/>
      <c r="C89" s="22" t="n"/>
      <c r="D89" s="22" t="n"/>
      <c r="E89" s="22" t="n"/>
      <c r="F89" s="22" t="n"/>
      <c r="G89" s="23" t="n"/>
      <c r="H89" s="24">
        <f>IF(OR(A89="",G89=""),"",ROUND((G89-A89)*24,1))</f>
        <v/>
      </c>
      <c r="I89" s="24">
        <f>IF(H89="","",IF(H89&lt;='SLA terms'!$B$13,"Yes","No"))</f>
        <v/>
      </c>
      <c r="J89" s="22" t="n"/>
      <c r="K89" s="22" t="n"/>
    </row>
    <row r="90">
      <c r="A90" s="21" t="n"/>
      <c r="B90" s="22" t="n"/>
      <c r="C90" s="22" t="n"/>
      <c r="D90" s="22" t="n"/>
      <c r="E90" s="22" t="n"/>
      <c r="F90" s="22" t="n"/>
      <c r="G90" s="23" t="n"/>
      <c r="H90" s="24">
        <f>IF(OR(A90="",G90=""),"",ROUND((G90-A90)*24,1))</f>
        <v/>
      </c>
      <c r="I90" s="24">
        <f>IF(H90="","",IF(H90&lt;='SLA terms'!$B$13,"Yes","No"))</f>
        <v/>
      </c>
      <c r="J90" s="22" t="n"/>
      <c r="K90" s="22" t="n"/>
    </row>
    <row r="91">
      <c r="A91" s="21" t="n"/>
      <c r="B91" s="22" t="n"/>
      <c r="C91" s="22" t="n"/>
      <c r="D91" s="22" t="n"/>
      <c r="E91" s="22" t="n"/>
      <c r="F91" s="22" t="n"/>
      <c r="G91" s="23" t="n"/>
      <c r="H91" s="24">
        <f>IF(OR(A91="",G91=""),"",ROUND((G91-A91)*24,1))</f>
        <v/>
      </c>
      <c r="I91" s="24">
        <f>IF(H91="","",IF(H91&lt;='SLA terms'!$B$13,"Yes","No"))</f>
        <v/>
      </c>
      <c r="J91" s="22" t="n"/>
      <c r="K91" s="22" t="n"/>
    </row>
    <row r="92">
      <c r="A92" s="21" t="n"/>
      <c r="B92" s="22" t="n"/>
      <c r="C92" s="22" t="n"/>
      <c r="D92" s="22" t="n"/>
      <c r="E92" s="22" t="n"/>
      <c r="F92" s="22" t="n"/>
      <c r="G92" s="23" t="n"/>
      <c r="H92" s="24">
        <f>IF(OR(A92="",G92=""),"",ROUND((G92-A92)*24,1))</f>
        <v/>
      </c>
      <c r="I92" s="24">
        <f>IF(H92="","",IF(H92&lt;='SLA terms'!$B$13,"Yes","No"))</f>
        <v/>
      </c>
      <c r="J92" s="22" t="n"/>
      <c r="K92" s="22" t="n"/>
    </row>
    <row r="93">
      <c r="A93" s="21" t="n"/>
      <c r="B93" s="22" t="n"/>
      <c r="C93" s="22" t="n"/>
      <c r="D93" s="22" t="n"/>
      <c r="E93" s="22" t="n"/>
      <c r="F93" s="22" t="n"/>
      <c r="G93" s="23" t="n"/>
      <c r="H93" s="24">
        <f>IF(OR(A93="",G93=""),"",ROUND((G93-A93)*24,1))</f>
        <v/>
      </c>
      <c r="I93" s="24">
        <f>IF(H93="","",IF(H93&lt;='SLA terms'!$B$13,"Yes","No"))</f>
        <v/>
      </c>
      <c r="J93" s="22" t="n"/>
      <c r="K93" s="22" t="n"/>
    </row>
    <row r="94">
      <c r="A94" s="21" t="n"/>
      <c r="B94" s="22" t="n"/>
      <c r="C94" s="22" t="n"/>
      <c r="D94" s="22" t="n"/>
      <c r="E94" s="22" t="n"/>
      <c r="F94" s="22" t="n"/>
      <c r="G94" s="23" t="n"/>
      <c r="H94" s="24">
        <f>IF(OR(A94="",G94=""),"",ROUND((G94-A94)*24,1))</f>
        <v/>
      </c>
      <c r="I94" s="24">
        <f>IF(H94="","",IF(H94&lt;='SLA terms'!$B$13,"Yes","No"))</f>
        <v/>
      </c>
      <c r="J94" s="22" t="n"/>
      <c r="K94" s="22" t="n"/>
    </row>
    <row r="95">
      <c r="A95" s="21" t="n"/>
      <c r="B95" s="22" t="n"/>
      <c r="C95" s="22" t="n"/>
      <c r="D95" s="22" t="n"/>
      <c r="E95" s="22" t="n"/>
      <c r="F95" s="22" t="n"/>
      <c r="G95" s="23" t="n"/>
      <c r="H95" s="24">
        <f>IF(OR(A95="",G95=""),"",ROUND((G95-A95)*24,1))</f>
        <v/>
      </c>
      <c r="I95" s="24">
        <f>IF(H95="","",IF(H95&lt;='SLA terms'!$B$13,"Yes","No"))</f>
        <v/>
      </c>
      <c r="J95" s="22" t="n"/>
      <c r="K95" s="22" t="n"/>
    </row>
    <row r="96">
      <c r="A96" s="21" t="n"/>
      <c r="B96" s="22" t="n"/>
      <c r="C96" s="22" t="n"/>
      <c r="D96" s="22" t="n"/>
      <c r="E96" s="22" t="n"/>
      <c r="F96" s="22" t="n"/>
      <c r="G96" s="23" t="n"/>
      <c r="H96" s="24">
        <f>IF(OR(A96="",G96=""),"",ROUND((G96-A96)*24,1))</f>
        <v/>
      </c>
      <c r="I96" s="24">
        <f>IF(H96="","",IF(H96&lt;='SLA terms'!$B$13,"Yes","No"))</f>
        <v/>
      </c>
      <c r="J96" s="22" t="n"/>
      <c r="K96" s="22" t="n"/>
    </row>
    <row r="97">
      <c r="A97" s="21" t="n"/>
      <c r="B97" s="22" t="n"/>
      <c r="C97" s="22" t="n"/>
      <c r="D97" s="22" t="n"/>
      <c r="E97" s="22" t="n"/>
      <c r="F97" s="22" t="n"/>
      <c r="G97" s="23" t="n"/>
      <c r="H97" s="24">
        <f>IF(OR(A97="",G97=""),"",ROUND((G97-A97)*24,1))</f>
        <v/>
      </c>
      <c r="I97" s="24">
        <f>IF(H97="","",IF(H97&lt;='SLA terms'!$B$13,"Yes","No"))</f>
        <v/>
      </c>
      <c r="J97" s="22" t="n"/>
      <c r="K97" s="22" t="n"/>
    </row>
    <row r="98">
      <c r="A98" s="21" t="n"/>
      <c r="B98" s="22" t="n"/>
      <c r="C98" s="22" t="n"/>
      <c r="D98" s="22" t="n"/>
      <c r="E98" s="22" t="n"/>
      <c r="F98" s="22" t="n"/>
      <c r="G98" s="23" t="n"/>
      <c r="H98" s="24">
        <f>IF(OR(A98="",G98=""),"",ROUND((G98-A98)*24,1))</f>
        <v/>
      </c>
      <c r="I98" s="24">
        <f>IF(H98="","",IF(H98&lt;='SLA terms'!$B$13,"Yes","No"))</f>
        <v/>
      </c>
      <c r="J98" s="22" t="n"/>
      <c r="K98" s="22" t="n"/>
    </row>
    <row r="99">
      <c r="A99" s="21" t="n"/>
      <c r="B99" s="22" t="n"/>
      <c r="C99" s="22" t="n"/>
      <c r="D99" s="22" t="n"/>
      <c r="E99" s="22" t="n"/>
      <c r="F99" s="22" t="n"/>
      <c r="G99" s="23" t="n"/>
      <c r="H99" s="24">
        <f>IF(OR(A99="",G99=""),"",ROUND((G99-A99)*24,1))</f>
        <v/>
      </c>
      <c r="I99" s="24">
        <f>IF(H99="","",IF(H99&lt;='SLA terms'!$B$13,"Yes","No"))</f>
        <v/>
      </c>
      <c r="J99" s="22" t="n"/>
      <c r="K99" s="22" t="n"/>
    </row>
    <row r="100">
      <c r="A100" s="21" t="n"/>
      <c r="B100" s="22" t="n"/>
      <c r="C100" s="22" t="n"/>
      <c r="D100" s="22" t="n"/>
      <c r="E100" s="22" t="n"/>
      <c r="F100" s="22" t="n"/>
      <c r="G100" s="23" t="n"/>
      <c r="H100" s="24">
        <f>IF(OR(A100="",G100=""),"",ROUND((G100-A100)*24,1))</f>
        <v/>
      </c>
      <c r="I100" s="24">
        <f>IF(H100="","",IF(H100&lt;='SLA terms'!$B$13,"Yes","No"))</f>
        <v/>
      </c>
      <c r="J100" s="22" t="n"/>
      <c r="K100" s="22" t="n"/>
    </row>
    <row r="101">
      <c r="A101" s="21" t="n"/>
      <c r="B101" s="22" t="n"/>
      <c r="C101" s="22" t="n"/>
      <c r="D101" s="22" t="n"/>
      <c r="E101" s="22" t="n"/>
      <c r="F101" s="22" t="n"/>
      <c r="G101" s="23" t="n"/>
      <c r="H101" s="24">
        <f>IF(OR(A101="",G101=""),"",ROUND((G101-A101)*24,1))</f>
        <v/>
      </c>
      <c r="I101" s="24">
        <f>IF(H101="","",IF(H101&lt;='SLA terms'!$B$13,"Yes","No"))</f>
        <v/>
      </c>
      <c r="J101" s="22" t="n"/>
      <c r="K101" s="22" t="n"/>
    </row>
    <row r="102">
      <c r="A102" s="21" t="n"/>
      <c r="B102" s="22" t="n"/>
      <c r="C102" s="22" t="n"/>
      <c r="D102" s="22" t="n"/>
      <c r="E102" s="22" t="n"/>
      <c r="F102" s="22" t="n"/>
      <c r="G102" s="23" t="n"/>
      <c r="H102" s="24">
        <f>IF(OR(A102="",G102=""),"",ROUND((G102-A102)*24,1))</f>
        <v/>
      </c>
      <c r="I102" s="24">
        <f>IF(H102="","",IF(H102&lt;='SLA terms'!$B$13,"Yes","No"))</f>
        <v/>
      </c>
      <c r="J102" s="22" t="n"/>
      <c r="K102" s="22" t="n"/>
    </row>
    <row r="103">
      <c r="A103" s="21" t="n"/>
      <c r="B103" s="22" t="n"/>
      <c r="C103" s="22" t="n"/>
      <c r="D103" s="22" t="n"/>
      <c r="E103" s="22" t="n"/>
      <c r="F103" s="22" t="n"/>
      <c r="G103" s="23" t="n"/>
      <c r="H103" s="24">
        <f>IF(OR(A103="",G103=""),"",ROUND((G103-A103)*24,1))</f>
        <v/>
      </c>
      <c r="I103" s="24">
        <f>IF(H103="","",IF(H103&lt;='SLA terms'!$B$13,"Yes","No"))</f>
        <v/>
      </c>
      <c r="J103" s="22" t="n"/>
      <c r="K103" s="22" t="n"/>
    </row>
    <row r="104">
      <c r="A104" s="21" t="n"/>
      <c r="B104" s="22" t="n"/>
      <c r="C104" s="22" t="n"/>
      <c r="D104" s="22" t="n"/>
      <c r="E104" s="22" t="n"/>
      <c r="F104" s="22" t="n"/>
      <c r="G104" s="23" t="n"/>
      <c r="H104" s="24">
        <f>IF(OR(A104="",G104=""),"",ROUND((G104-A104)*24,1))</f>
        <v/>
      </c>
      <c r="I104" s="24">
        <f>IF(H104="","",IF(H104&lt;='SLA terms'!$B$13,"Yes","No"))</f>
        <v/>
      </c>
      <c r="J104" s="22" t="n"/>
      <c r="K104" s="22" t="n"/>
    </row>
    <row r="105">
      <c r="A105" s="21" t="n"/>
      <c r="B105" s="22" t="n"/>
      <c r="C105" s="22" t="n"/>
      <c r="D105" s="22" t="n"/>
      <c r="E105" s="22" t="n"/>
      <c r="F105" s="22" t="n"/>
      <c r="G105" s="23" t="n"/>
      <c r="H105" s="24">
        <f>IF(OR(A105="",G105=""),"",ROUND((G105-A105)*24,1))</f>
        <v/>
      </c>
      <c r="I105" s="24">
        <f>IF(H105="","",IF(H105&lt;='SLA terms'!$B$13,"Yes","No"))</f>
        <v/>
      </c>
      <c r="J105" s="22" t="n"/>
      <c r="K105" s="22" t="n"/>
    </row>
    <row r="106">
      <c r="A106" s="21" t="n"/>
      <c r="B106" s="22" t="n"/>
      <c r="C106" s="22" t="n"/>
      <c r="D106" s="22" t="n"/>
      <c r="E106" s="22" t="n"/>
      <c r="F106" s="22" t="n"/>
      <c r="G106" s="23" t="n"/>
      <c r="H106" s="24">
        <f>IF(OR(A106="",G106=""),"",ROUND((G106-A106)*24,1))</f>
        <v/>
      </c>
      <c r="I106" s="24">
        <f>IF(H106="","",IF(H106&lt;='SLA terms'!$B$13,"Yes","No"))</f>
        <v/>
      </c>
      <c r="J106" s="22" t="n"/>
      <c r="K106" s="22" t="n"/>
    </row>
    <row r="107">
      <c r="A107" s="21" t="n"/>
      <c r="B107" s="22" t="n"/>
      <c r="C107" s="22" t="n"/>
      <c r="D107" s="22" t="n"/>
      <c r="E107" s="22" t="n"/>
      <c r="F107" s="22" t="n"/>
      <c r="G107" s="23" t="n"/>
      <c r="H107" s="24">
        <f>IF(OR(A107="",G107=""),"",ROUND((G107-A107)*24,1))</f>
        <v/>
      </c>
      <c r="I107" s="24">
        <f>IF(H107="","",IF(H107&lt;='SLA terms'!$B$13,"Yes","No"))</f>
        <v/>
      </c>
      <c r="J107" s="22" t="n"/>
      <c r="K107" s="22" t="n"/>
    </row>
    <row r="108">
      <c r="A108" s="21" t="n"/>
      <c r="B108" s="22" t="n"/>
      <c r="C108" s="22" t="n"/>
      <c r="D108" s="22" t="n"/>
      <c r="E108" s="22" t="n"/>
      <c r="F108" s="22" t="n"/>
      <c r="G108" s="23" t="n"/>
      <c r="H108" s="24">
        <f>IF(OR(A108="",G108=""),"",ROUND((G108-A108)*24,1))</f>
        <v/>
      </c>
      <c r="I108" s="24">
        <f>IF(H108="","",IF(H108&lt;='SLA terms'!$B$13,"Yes","No"))</f>
        <v/>
      </c>
      <c r="J108" s="22" t="n"/>
      <c r="K108" s="22" t="n"/>
    </row>
    <row r="109">
      <c r="A109" s="21" t="n"/>
      <c r="B109" s="22" t="n"/>
      <c r="C109" s="22" t="n"/>
      <c r="D109" s="22" t="n"/>
      <c r="E109" s="22" t="n"/>
      <c r="F109" s="22" t="n"/>
      <c r="G109" s="23" t="n"/>
      <c r="H109" s="24">
        <f>IF(OR(A109="",G109=""),"",ROUND((G109-A109)*24,1))</f>
        <v/>
      </c>
      <c r="I109" s="24">
        <f>IF(H109="","",IF(H109&lt;='SLA terms'!$B$13,"Yes","No"))</f>
        <v/>
      </c>
      <c r="J109" s="22" t="n"/>
      <c r="K109" s="22" t="n"/>
    </row>
    <row r="110">
      <c r="A110" s="21" t="n"/>
      <c r="B110" s="22" t="n"/>
      <c r="C110" s="22" t="n"/>
      <c r="D110" s="22" t="n"/>
      <c r="E110" s="22" t="n"/>
      <c r="F110" s="22" t="n"/>
      <c r="G110" s="23" t="n"/>
      <c r="H110" s="24">
        <f>IF(OR(A110="",G110=""),"",ROUND((G110-A110)*24,1))</f>
        <v/>
      </c>
      <c r="I110" s="24">
        <f>IF(H110="","",IF(H110&lt;='SLA terms'!$B$13,"Yes","No"))</f>
        <v/>
      </c>
      <c r="J110" s="22" t="n"/>
      <c r="K110" s="22" t="n"/>
    </row>
    <row r="111">
      <c r="A111" s="21" t="n"/>
      <c r="B111" s="22" t="n"/>
      <c r="C111" s="22" t="n"/>
      <c r="D111" s="22" t="n"/>
      <c r="E111" s="22" t="n"/>
      <c r="F111" s="22" t="n"/>
      <c r="G111" s="23" t="n"/>
      <c r="H111" s="24">
        <f>IF(OR(A111="",G111=""),"",ROUND((G111-A111)*24,1))</f>
        <v/>
      </c>
      <c r="I111" s="24">
        <f>IF(H111="","",IF(H111&lt;='SLA terms'!$B$13,"Yes","No"))</f>
        <v/>
      </c>
      <c r="J111" s="22" t="n"/>
      <c r="K111" s="22" t="n"/>
    </row>
    <row r="112">
      <c r="A112" s="21" t="n"/>
      <c r="B112" s="22" t="n"/>
      <c r="C112" s="22" t="n"/>
      <c r="D112" s="22" t="n"/>
      <c r="E112" s="22" t="n"/>
      <c r="F112" s="22" t="n"/>
      <c r="G112" s="23" t="n"/>
      <c r="H112" s="24">
        <f>IF(OR(A112="",G112=""),"",ROUND((G112-A112)*24,1))</f>
        <v/>
      </c>
      <c r="I112" s="24">
        <f>IF(H112="","",IF(H112&lt;='SLA terms'!$B$13,"Yes","No"))</f>
        <v/>
      </c>
      <c r="J112" s="22" t="n"/>
      <c r="K112" s="22" t="n"/>
    </row>
    <row r="113">
      <c r="A113" s="21" t="n"/>
      <c r="B113" s="22" t="n"/>
      <c r="C113" s="22" t="n"/>
      <c r="D113" s="22" t="n"/>
      <c r="E113" s="22" t="n"/>
      <c r="F113" s="22" t="n"/>
      <c r="G113" s="23" t="n"/>
      <c r="H113" s="24">
        <f>IF(OR(A113="",G113=""),"",ROUND((G113-A113)*24,1))</f>
        <v/>
      </c>
      <c r="I113" s="24">
        <f>IF(H113="","",IF(H113&lt;='SLA terms'!$B$13,"Yes","No"))</f>
        <v/>
      </c>
      <c r="J113" s="22" t="n"/>
      <c r="K113" s="22" t="n"/>
    </row>
    <row r="114">
      <c r="A114" s="21" t="n"/>
      <c r="B114" s="22" t="n"/>
      <c r="C114" s="22" t="n"/>
      <c r="D114" s="22" t="n"/>
      <c r="E114" s="22" t="n"/>
      <c r="F114" s="22" t="n"/>
      <c r="G114" s="23" t="n"/>
      <c r="H114" s="24">
        <f>IF(OR(A114="",G114=""),"",ROUND((G114-A114)*24,1))</f>
        <v/>
      </c>
      <c r="I114" s="24">
        <f>IF(H114="","",IF(H114&lt;='SLA terms'!$B$13,"Yes","No"))</f>
        <v/>
      </c>
      <c r="J114" s="22" t="n"/>
      <c r="K114" s="22" t="n"/>
    </row>
    <row r="115">
      <c r="A115" s="21" t="n"/>
      <c r="B115" s="22" t="n"/>
      <c r="C115" s="22" t="n"/>
      <c r="D115" s="22" t="n"/>
      <c r="E115" s="22" t="n"/>
      <c r="F115" s="22" t="n"/>
      <c r="G115" s="23" t="n"/>
      <c r="H115" s="24">
        <f>IF(OR(A115="",G115=""),"",ROUND((G115-A115)*24,1))</f>
        <v/>
      </c>
      <c r="I115" s="24">
        <f>IF(H115="","",IF(H115&lt;='SLA terms'!$B$13,"Yes","No"))</f>
        <v/>
      </c>
      <c r="J115" s="22" t="n"/>
      <c r="K115" s="22" t="n"/>
    </row>
    <row r="116">
      <c r="A116" s="21" t="n"/>
      <c r="B116" s="22" t="n"/>
      <c r="C116" s="22" t="n"/>
      <c r="D116" s="22" t="n"/>
      <c r="E116" s="22" t="n"/>
      <c r="F116" s="22" t="n"/>
      <c r="G116" s="23" t="n"/>
      <c r="H116" s="24">
        <f>IF(OR(A116="",G116=""),"",ROUND((G116-A116)*24,1))</f>
        <v/>
      </c>
      <c r="I116" s="24">
        <f>IF(H116="","",IF(H116&lt;='SLA terms'!$B$13,"Yes","No"))</f>
        <v/>
      </c>
      <c r="J116" s="22" t="n"/>
      <c r="K116" s="22" t="n"/>
    </row>
    <row r="117">
      <c r="A117" s="21" t="n"/>
      <c r="B117" s="22" t="n"/>
      <c r="C117" s="22" t="n"/>
      <c r="D117" s="22" t="n"/>
      <c r="E117" s="22" t="n"/>
      <c r="F117" s="22" t="n"/>
      <c r="G117" s="23" t="n"/>
      <c r="H117" s="24">
        <f>IF(OR(A117="",G117=""),"",ROUND((G117-A117)*24,1))</f>
        <v/>
      </c>
      <c r="I117" s="24">
        <f>IF(H117="","",IF(H117&lt;='SLA terms'!$B$13,"Yes","No"))</f>
        <v/>
      </c>
      <c r="J117" s="22" t="n"/>
      <c r="K117" s="22" t="n"/>
    </row>
    <row r="118">
      <c r="A118" s="21" t="n"/>
      <c r="B118" s="22" t="n"/>
      <c r="C118" s="22" t="n"/>
      <c r="D118" s="22" t="n"/>
      <c r="E118" s="22" t="n"/>
      <c r="F118" s="22" t="n"/>
      <c r="G118" s="23" t="n"/>
      <c r="H118" s="24">
        <f>IF(OR(A118="",G118=""),"",ROUND((G118-A118)*24,1))</f>
        <v/>
      </c>
      <c r="I118" s="24">
        <f>IF(H118="","",IF(H118&lt;='SLA terms'!$B$13,"Yes","No"))</f>
        <v/>
      </c>
      <c r="J118" s="22" t="n"/>
      <c r="K118" s="22" t="n"/>
    </row>
    <row r="119">
      <c r="A119" s="21" t="n"/>
      <c r="B119" s="22" t="n"/>
      <c r="C119" s="22" t="n"/>
      <c r="D119" s="22" t="n"/>
      <c r="E119" s="22" t="n"/>
      <c r="F119" s="22" t="n"/>
      <c r="G119" s="23" t="n"/>
      <c r="H119" s="24">
        <f>IF(OR(A119="",G119=""),"",ROUND((G119-A119)*24,1))</f>
        <v/>
      </c>
      <c r="I119" s="24">
        <f>IF(H119="","",IF(H119&lt;='SLA terms'!$B$13,"Yes","No"))</f>
        <v/>
      </c>
      <c r="J119" s="22" t="n"/>
      <c r="K119" s="22" t="n"/>
    </row>
    <row r="120">
      <c r="A120" s="21" t="n"/>
      <c r="B120" s="22" t="n"/>
      <c r="C120" s="22" t="n"/>
      <c r="D120" s="22" t="n"/>
      <c r="E120" s="22" t="n"/>
      <c r="F120" s="22" t="n"/>
      <c r="G120" s="23" t="n"/>
      <c r="H120" s="24">
        <f>IF(OR(A120="",G120=""),"",ROUND((G120-A120)*24,1))</f>
        <v/>
      </c>
      <c r="I120" s="24">
        <f>IF(H120="","",IF(H120&lt;='SLA terms'!$B$13,"Yes","No"))</f>
        <v/>
      </c>
      <c r="J120" s="22" t="n"/>
      <c r="K120" s="22" t="n"/>
    </row>
    <row r="121">
      <c r="A121" s="21" t="n"/>
      <c r="B121" s="22" t="n"/>
      <c r="C121" s="22" t="n"/>
      <c r="D121" s="22" t="n"/>
      <c r="E121" s="22" t="n"/>
      <c r="F121" s="22" t="n"/>
      <c r="G121" s="23" t="n"/>
      <c r="H121" s="24">
        <f>IF(OR(A121="",G121=""),"",ROUND((G121-A121)*24,1))</f>
        <v/>
      </c>
      <c r="I121" s="24">
        <f>IF(H121="","",IF(H121&lt;='SLA terms'!$B$13,"Yes","No"))</f>
        <v/>
      </c>
      <c r="J121" s="22" t="n"/>
      <c r="K121" s="22" t="n"/>
    </row>
    <row r="122">
      <c r="A122" s="21" t="n"/>
      <c r="B122" s="22" t="n"/>
      <c r="C122" s="22" t="n"/>
      <c r="D122" s="22" t="n"/>
      <c r="E122" s="22" t="n"/>
      <c r="F122" s="22" t="n"/>
      <c r="G122" s="23" t="n"/>
      <c r="H122" s="24">
        <f>IF(OR(A122="",G122=""),"",ROUND((G122-A122)*24,1))</f>
        <v/>
      </c>
      <c r="I122" s="24">
        <f>IF(H122="","",IF(H122&lt;='SLA terms'!$B$13,"Yes","No"))</f>
        <v/>
      </c>
      <c r="J122" s="22" t="n"/>
      <c r="K122" s="22" t="n"/>
    </row>
    <row r="123">
      <c r="A123" s="21" t="n"/>
      <c r="B123" s="22" t="n"/>
      <c r="C123" s="22" t="n"/>
      <c r="D123" s="22" t="n"/>
      <c r="E123" s="22" t="n"/>
      <c r="F123" s="22" t="n"/>
      <c r="G123" s="23" t="n"/>
      <c r="H123" s="24">
        <f>IF(OR(A123="",G123=""),"",ROUND((G123-A123)*24,1))</f>
        <v/>
      </c>
      <c r="I123" s="24">
        <f>IF(H123="","",IF(H123&lt;='SLA terms'!$B$13,"Yes","No"))</f>
        <v/>
      </c>
      <c r="J123" s="22" t="n"/>
      <c r="K123" s="22" t="n"/>
    </row>
    <row r="124">
      <c r="A124" s="21" t="n"/>
      <c r="B124" s="22" t="n"/>
      <c r="C124" s="22" t="n"/>
      <c r="D124" s="22" t="n"/>
      <c r="E124" s="22" t="n"/>
      <c r="F124" s="22" t="n"/>
      <c r="G124" s="23" t="n"/>
      <c r="H124" s="24">
        <f>IF(OR(A124="",G124=""),"",ROUND((G124-A124)*24,1))</f>
        <v/>
      </c>
      <c r="I124" s="24">
        <f>IF(H124="","",IF(H124&lt;='SLA terms'!$B$13,"Yes","No"))</f>
        <v/>
      </c>
      <c r="J124" s="22" t="n"/>
      <c r="K124" s="22" t="n"/>
    </row>
    <row r="125">
      <c r="A125" s="21" t="n"/>
      <c r="B125" s="22" t="n"/>
      <c r="C125" s="22" t="n"/>
      <c r="D125" s="22" t="n"/>
      <c r="E125" s="22" t="n"/>
      <c r="F125" s="22" t="n"/>
      <c r="G125" s="23" t="n"/>
      <c r="H125" s="24">
        <f>IF(OR(A125="",G125=""),"",ROUND((G125-A125)*24,1))</f>
        <v/>
      </c>
      <c r="I125" s="24">
        <f>IF(H125="","",IF(H125&lt;='SLA terms'!$B$13,"Yes","No"))</f>
        <v/>
      </c>
      <c r="J125" s="22" t="n"/>
      <c r="K125" s="22" t="n"/>
    </row>
    <row r="126">
      <c r="A126" s="21" t="n"/>
      <c r="B126" s="22" t="n"/>
      <c r="C126" s="22" t="n"/>
      <c r="D126" s="22" t="n"/>
      <c r="E126" s="22" t="n"/>
      <c r="F126" s="22" t="n"/>
      <c r="G126" s="23" t="n"/>
      <c r="H126" s="24">
        <f>IF(OR(A126="",G126=""),"",ROUND((G126-A126)*24,1))</f>
        <v/>
      </c>
      <c r="I126" s="24">
        <f>IF(H126="","",IF(H126&lt;='SLA terms'!$B$13,"Yes","No"))</f>
        <v/>
      </c>
      <c r="J126" s="22" t="n"/>
      <c r="K126" s="22" t="n"/>
    </row>
    <row r="127">
      <c r="A127" s="21" t="n"/>
      <c r="B127" s="22" t="n"/>
      <c r="C127" s="22" t="n"/>
      <c r="D127" s="22" t="n"/>
      <c r="E127" s="22" t="n"/>
      <c r="F127" s="22" t="n"/>
      <c r="G127" s="23" t="n"/>
      <c r="H127" s="24">
        <f>IF(OR(A127="",G127=""),"",ROUND((G127-A127)*24,1))</f>
        <v/>
      </c>
      <c r="I127" s="24">
        <f>IF(H127="","",IF(H127&lt;='SLA terms'!$B$13,"Yes","No"))</f>
        <v/>
      </c>
      <c r="J127" s="22" t="n"/>
      <c r="K127" s="22" t="n"/>
    </row>
    <row r="128">
      <c r="A128" s="21" t="n"/>
      <c r="B128" s="22" t="n"/>
      <c r="C128" s="22" t="n"/>
      <c r="D128" s="22" t="n"/>
      <c r="E128" s="22" t="n"/>
      <c r="F128" s="22" t="n"/>
      <c r="G128" s="23" t="n"/>
      <c r="H128" s="24">
        <f>IF(OR(A128="",G128=""),"",ROUND((G128-A128)*24,1))</f>
        <v/>
      </c>
      <c r="I128" s="24">
        <f>IF(H128="","",IF(H128&lt;='SLA terms'!$B$13,"Yes","No"))</f>
        <v/>
      </c>
      <c r="J128" s="22" t="n"/>
      <c r="K128" s="22" t="n"/>
    </row>
    <row r="129">
      <c r="A129" s="21" t="n"/>
      <c r="B129" s="22" t="n"/>
      <c r="C129" s="22" t="n"/>
      <c r="D129" s="22" t="n"/>
      <c r="E129" s="22" t="n"/>
      <c r="F129" s="22" t="n"/>
      <c r="G129" s="23" t="n"/>
      <c r="H129" s="24">
        <f>IF(OR(A129="",G129=""),"",ROUND((G129-A129)*24,1))</f>
        <v/>
      </c>
      <c r="I129" s="24">
        <f>IF(H129="","",IF(H129&lt;='SLA terms'!$B$13,"Yes","No"))</f>
        <v/>
      </c>
      <c r="J129" s="22" t="n"/>
      <c r="K129" s="22" t="n"/>
    </row>
    <row r="130">
      <c r="A130" s="21" t="n"/>
      <c r="B130" s="22" t="n"/>
      <c r="C130" s="22" t="n"/>
      <c r="D130" s="22" t="n"/>
      <c r="E130" s="22" t="n"/>
      <c r="F130" s="22" t="n"/>
      <c r="G130" s="23" t="n"/>
      <c r="H130" s="24">
        <f>IF(OR(A130="",G130=""),"",ROUND((G130-A130)*24,1))</f>
        <v/>
      </c>
      <c r="I130" s="24">
        <f>IF(H130="","",IF(H130&lt;='SLA terms'!$B$13,"Yes","No"))</f>
        <v/>
      </c>
      <c r="J130" s="22" t="n"/>
      <c r="K130" s="22" t="n"/>
    </row>
    <row r="131">
      <c r="A131" s="21" t="n"/>
      <c r="B131" s="22" t="n"/>
      <c r="C131" s="22" t="n"/>
      <c r="D131" s="22" t="n"/>
      <c r="E131" s="22" t="n"/>
      <c r="F131" s="22" t="n"/>
      <c r="G131" s="23" t="n"/>
      <c r="H131" s="24">
        <f>IF(OR(A131="",G131=""),"",ROUND((G131-A131)*24,1))</f>
        <v/>
      </c>
      <c r="I131" s="24">
        <f>IF(H131="","",IF(H131&lt;='SLA terms'!$B$13,"Yes","No"))</f>
        <v/>
      </c>
      <c r="J131" s="22" t="n"/>
      <c r="K131" s="22" t="n"/>
    </row>
    <row r="132">
      <c r="A132" s="21" t="n"/>
      <c r="B132" s="22" t="n"/>
      <c r="C132" s="22" t="n"/>
      <c r="D132" s="22" t="n"/>
      <c r="E132" s="22" t="n"/>
      <c r="F132" s="22" t="n"/>
      <c r="G132" s="23" t="n"/>
      <c r="H132" s="24">
        <f>IF(OR(A132="",G132=""),"",ROUND((G132-A132)*24,1))</f>
        <v/>
      </c>
      <c r="I132" s="24">
        <f>IF(H132="","",IF(H132&lt;='SLA terms'!$B$13,"Yes","No"))</f>
        <v/>
      </c>
      <c r="J132" s="22" t="n"/>
      <c r="K132" s="22" t="n"/>
    </row>
    <row r="133">
      <c r="A133" s="21" t="n"/>
      <c r="B133" s="22" t="n"/>
      <c r="C133" s="22" t="n"/>
      <c r="D133" s="22" t="n"/>
      <c r="E133" s="22" t="n"/>
      <c r="F133" s="22" t="n"/>
      <c r="G133" s="23" t="n"/>
      <c r="H133" s="24">
        <f>IF(OR(A133="",G133=""),"",ROUND((G133-A133)*24,1))</f>
        <v/>
      </c>
      <c r="I133" s="24">
        <f>IF(H133="","",IF(H133&lt;='SLA terms'!$B$13,"Yes","No"))</f>
        <v/>
      </c>
      <c r="J133" s="22" t="n"/>
      <c r="K133" s="22" t="n"/>
    </row>
    <row r="134">
      <c r="A134" s="21" t="n"/>
      <c r="B134" s="22" t="n"/>
      <c r="C134" s="22" t="n"/>
      <c r="D134" s="22" t="n"/>
      <c r="E134" s="22" t="n"/>
      <c r="F134" s="22" t="n"/>
      <c r="G134" s="23" t="n"/>
      <c r="H134" s="24">
        <f>IF(OR(A134="",G134=""),"",ROUND((G134-A134)*24,1))</f>
        <v/>
      </c>
      <c r="I134" s="24">
        <f>IF(H134="","",IF(H134&lt;='SLA terms'!$B$13,"Yes","No"))</f>
        <v/>
      </c>
      <c r="J134" s="22" t="n"/>
      <c r="K134" s="22" t="n"/>
    </row>
    <row r="135">
      <c r="A135" s="21" t="n"/>
      <c r="B135" s="22" t="n"/>
      <c r="C135" s="22" t="n"/>
      <c r="D135" s="22" t="n"/>
      <c r="E135" s="22" t="n"/>
      <c r="F135" s="22" t="n"/>
      <c r="G135" s="23" t="n"/>
      <c r="H135" s="24">
        <f>IF(OR(A135="",G135=""),"",ROUND((G135-A135)*24,1))</f>
        <v/>
      </c>
      <c r="I135" s="24">
        <f>IF(H135="","",IF(H135&lt;='SLA terms'!$B$13,"Yes","No"))</f>
        <v/>
      </c>
      <c r="J135" s="22" t="n"/>
      <c r="K135" s="22" t="n"/>
    </row>
    <row r="136">
      <c r="A136" s="21" t="n"/>
      <c r="B136" s="22" t="n"/>
      <c r="C136" s="22" t="n"/>
      <c r="D136" s="22" t="n"/>
      <c r="E136" s="22" t="n"/>
      <c r="F136" s="22" t="n"/>
      <c r="G136" s="23" t="n"/>
      <c r="H136" s="24">
        <f>IF(OR(A136="",G136=""),"",ROUND((G136-A136)*24,1))</f>
        <v/>
      </c>
      <c r="I136" s="24">
        <f>IF(H136="","",IF(H136&lt;='SLA terms'!$B$13,"Yes","No"))</f>
        <v/>
      </c>
      <c r="J136" s="22" t="n"/>
      <c r="K136" s="22" t="n"/>
    </row>
    <row r="137">
      <c r="A137" s="21" t="n"/>
      <c r="B137" s="22" t="n"/>
      <c r="C137" s="22" t="n"/>
      <c r="D137" s="22" t="n"/>
      <c r="E137" s="22" t="n"/>
      <c r="F137" s="22" t="n"/>
      <c r="G137" s="23" t="n"/>
      <c r="H137" s="24">
        <f>IF(OR(A137="",G137=""),"",ROUND((G137-A137)*24,1))</f>
        <v/>
      </c>
      <c r="I137" s="24">
        <f>IF(H137="","",IF(H137&lt;='SLA terms'!$B$13,"Yes","No"))</f>
        <v/>
      </c>
      <c r="J137" s="22" t="n"/>
      <c r="K137" s="22" t="n"/>
    </row>
    <row r="138">
      <c r="A138" s="21" t="n"/>
      <c r="B138" s="22" t="n"/>
      <c r="C138" s="22" t="n"/>
      <c r="D138" s="22" t="n"/>
      <c r="E138" s="22" t="n"/>
      <c r="F138" s="22" t="n"/>
      <c r="G138" s="23" t="n"/>
      <c r="H138" s="24">
        <f>IF(OR(A138="",G138=""),"",ROUND((G138-A138)*24,1))</f>
        <v/>
      </c>
      <c r="I138" s="24">
        <f>IF(H138="","",IF(H138&lt;='SLA terms'!$B$13,"Yes","No"))</f>
        <v/>
      </c>
      <c r="J138" s="22" t="n"/>
      <c r="K138" s="22" t="n"/>
    </row>
    <row r="139">
      <c r="A139" s="21" t="n"/>
      <c r="B139" s="22" t="n"/>
      <c r="C139" s="22" t="n"/>
      <c r="D139" s="22" t="n"/>
      <c r="E139" s="22" t="n"/>
      <c r="F139" s="22" t="n"/>
      <c r="G139" s="23" t="n"/>
      <c r="H139" s="24">
        <f>IF(OR(A139="",G139=""),"",ROUND((G139-A139)*24,1))</f>
        <v/>
      </c>
      <c r="I139" s="24">
        <f>IF(H139="","",IF(H139&lt;='SLA terms'!$B$13,"Yes","No"))</f>
        <v/>
      </c>
      <c r="J139" s="22" t="n"/>
      <c r="K139" s="22" t="n"/>
    </row>
    <row r="140">
      <c r="A140" s="21" t="n"/>
      <c r="B140" s="22" t="n"/>
      <c r="C140" s="22" t="n"/>
      <c r="D140" s="22" t="n"/>
      <c r="E140" s="22" t="n"/>
      <c r="F140" s="22" t="n"/>
      <c r="G140" s="23" t="n"/>
      <c r="H140" s="24">
        <f>IF(OR(A140="",G140=""),"",ROUND((G140-A140)*24,1))</f>
        <v/>
      </c>
      <c r="I140" s="24">
        <f>IF(H140="","",IF(H140&lt;='SLA terms'!$B$13,"Yes","No"))</f>
        <v/>
      </c>
      <c r="J140" s="22" t="n"/>
      <c r="K140" s="22" t="n"/>
    </row>
    <row r="141">
      <c r="A141" s="21" t="n"/>
      <c r="B141" s="22" t="n"/>
      <c r="C141" s="22" t="n"/>
      <c r="D141" s="22" t="n"/>
      <c r="E141" s="22" t="n"/>
      <c r="F141" s="22" t="n"/>
      <c r="G141" s="23" t="n"/>
      <c r="H141" s="24">
        <f>IF(OR(A141="",G141=""),"",ROUND((G141-A141)*24,1))</f>
        <v/>
      </c>
      <c r="I141" s="24">
        <f>IF(H141="","",IF(H141&lt;='SLA terms'!$B$13,"Yes","No"))</f>
        <v/>
      </c>
      <c r="J141" s="22" t="n"/>
      <c r="K141" s="22" t="n"/>
    </row>
    <row r="142">
      <c r="A142" s="21" t="n"/>
      <c r="B142" s="22" t="n"/>
      <c r="C142" s="22" t="n"/>
      <c r="D142" s="22" t="n"/>
      <c r="E142" s="22" t="n"/>
      <c r="F142" s="22" t="n"/>
      <c r="G142" s="23" t="n"/>
      <c r="H142" s="24">
        <f>IF(OR(A142="",G142=""),"",ROUND((G142-A142)*24,1))</f>
        <v/>
      </c>
      <c r="I142" s="24">
        <f>IF(H142="","",IF(H142&lt;='SLA terms'!$B$13,"Yes","No"))</f>
        <v/>
      </c>
      <c r="J142" s="22" t="n"/>
      <c r="K142" s="22" t="n"/>
    </row>
    <row r="143">
      <c r="A143" s="21" t="n"/>
      <c r="B143" s="22" t="n"/>
      <c r="C143" s="22" t="n"/>
      <c r="D143" s="22" t="n"/>
      <c r="E143" s="22" t="n"/>
      <c r="F143" s="22" t="n"/>
      <c r="G143" s="23" t="n"/>
      <c r="H143" s="24">
        <f>IF(OR(A143="",G143=""),"",ROUND((G143-A143)*24,1))</f>
        <v/>
      </c>
      <c r="I143" s="24">
        <f>IF(H143="","",IF(H143&lt;='SLA terms'!$B$13,"Yes","No"))</f>
        <v/>
      </c>
      <c r="J143" s="22" t="n"/>
      <c r="K143" s="22" t="n"/>
    </row>
    <row r="144">
      <c r="A144" s="21" t="n"/>
      <c r="B144" s="22" t="n"/>
      <c r="C144" s="22" t="n"/>
      <c r="D144" s="22" t="n"/>
      <c r="E144" s="22" t="n"/>
      <c r="F144" s="22" t="n"/>
      <c r="G144" s="23" t="n"/>
      <c r="H144" s="24">
        <f>IF(OR(A144="",G144=""),"",ROUND((G144-A144)*24,1))</f>
        <v/>
      </c>
      <c r="I144" s="24">
        <f>IF(H144="","",IF(H144&lt;='SLA terms'!$B$13,"Yes","No"))</f>
        <v/>
      </c>
      <c r="J144" s="22" t="n"/>
      <c r="K144" s="22" t="n"/>
    </row>
    <row r="145">
      <c r="A145" s="21" t="n"/>
      <c r="B145" s="22" t="n"/>
      <c r="C145" s="22" t="n"/>
      <c r="D145" s="22" t="n"/>
      <c r="E145" s="22" t="n"/>
      <c r="F145" s="22" t="n"/>
      <c r="G145" s="23" t="n"/>
      <c r="H145" s="24">
        <f>IF(OR(A145="",G145=""),"",ROUND((G145-A145)*24,1))</f>
        <v/>
      </c>
      <c r="I145" s="24">
        <f>IF(H145="","",IF(H145&lt;='SLA terms'!$B$13,"Yes","No"))</f>
        <v/>
      </c>
      <c r="J145" s="22" t="n"/>
      <c r="K145" s="22" t="n"/>
    </row>
    <row r="146">
      <c r="A146" s="21" t="n"/>
      <c r="B146" s="22" t="n"/>
      <c r="C146" s="22" t="n"/>
      <c r="D146" s="22" t="n"/>
      <c r="E146" s="22" t="n"/>
      <c r="F146" s="22" t="n"/>
      <c r="G146" s="23" t="n"/>
      <c r="H146" s="24">
        <f>IF(OR(A146="",G146=""),"",ROUND((G146-A146)*24,1))</f>
        <v/>
      </c>
      <c r="I146" s="24">
        <f>IF(H146="","",IF(H146&lt;='SLA terms'!$B$13,"Yes","No"))</f>
        <v/>
      </c>
      <c r="J146" s="22" t="n"/>
      <c r="K146" s="22" t="n"/>
    </row>
    <row r="147">
      <c r="A147" s="21" t="n"/>
      <c r="B147" s="22" t="n"/>
      <c r="C147" s="22" t="n"/>
      <c r="D147" s="22" t="n"/>
      <c r="E147" s="22" t="n"/>
      <c r="F147" s="22" t="n"/>
      <c r="G147" s="23" t="n"/>
      <c r="H147" s="24">
        <f>IF(OR(A147="",G147=""),"",ROUND((G147-A147)*24,1))</f>
        <v/>
      </c>
      <c r="I147" s="24">
        <f>IF(H147="","",IF(H147&lt;='SLA terms'!$B$13,"Yes","No"))</f>
        <v/>
      </c>
      <c r="J147" s="22" t="n"/>
      <c r="K147" s="22" t="n"/>
    </row>
    <row r="148">
      <c r="A148" s="21" t="n"/>
      <c r="B148" s="22" t="n"/>
      <c r="C148" s="22" t="n"/>
      <c r="D148" s="22" t="n"/>
      <c r="E148" s="22" t="n"/>
      <c r="F148" s="22" t="n"/>
      <c r="G148" s="23" t="n"/>
      <c r="H148" s="24">
        <f>IF(OR(A148="",G148=""),"",ROUND((G148-A148)*24,1))</f>
        <v/>
      </c>
      <c r="I148" s="24">
        <f>IF(H148="","",IF(H148&lt;='SLA terms'!$B$13,"Yes","No"))</f>
        <v/>
      </c>
      <c r="J148" s="22" t="n"/>
      <c r="K148" s="22" t="n"/>
    </row>
    <row r="149">
      <c r="A149" s="21" t="n"/>
      <c r="B149" s="22" t="n"/>
      <c r="C149" s="22" t="n"/>
      <c r="D149" s="22" t="n"/>
      <c r="E149" s="22" t="n"/>
      <c r="F149" s="22" t="n"/>
      <c r="G149" s="23" t="n"/>
      <c r="H149" s="24">
        <f>IF(OR(A149="",G149=""),"",ROUND((G149-A149)*24,1))</f>
        <v/>
      </c>
      <c r="I149" s="24">
        <f>IF(H149="","",IF(H149&lt;='SLA terms'!$B$13,"Yes","No"))</f>
        <v/>
      </c>
      <c r="J149" s="22" t="n"/>
      <c r="K149" s="22" t="n"/>
    </row>
    <row r="150">
      <c r="A150" s="21" t="n"/>
      <c r="B150" s="22" t="n"/>
      <c r="C150" s="22" t="n"/>
      <c r="D150" s="22" t="n"/>
      <c r="E150" s="22" t="n"/>
      <c r="F150" s="22" t="n"/>
      <c r="G150" s="23" t="n"/>
      <c r="H150" s="24">
        <f>IF(OR(A150="",G150=""),"",ROUND((G150-A150)*24,1))</f>
        <v/>
      </c>
      <c r="I150" s="24">
        <f>IF(H150="","",IF(H150&lt;='SLA terms'!$B$13,"Yes","No"))</f>
        <v/>
      </c>
      <c r="J150" s="22" t="n"/>
      <c r="K150" s="22" t="n"/>
    </row>
    <row r="151">
      <c r="A151" s="21" t="n"/>
      <c r="B151" s="22" t="n"/>
      <c r="C151" s="22" t="n"/>
      <c r="D151" s="22" t="n"/>
      <c r="E151" s="22" t="n"/>
      <c r="F151" s="22" t="n"/>
      <c r="G151" s="23" t="n"/>
      <c r="H151" s="24">
        <f>IF(OR(A151="",G151=""),"",ROUND((G151-A151)*24,1))</f>
        <v/>
      </c>
      <c r="I151" s="24">
        <f>IF(H151="","",IF(H151&lt;='SLA terms'!$B$13,"Yes","No"))</f>
        <v/>
      </c>
      <c r="J151" s="22" t="n"/>
      <c r="K151" s="22" t="n"/>
    </row>
    <row r="152">
      <c r="A152" s="21" t="n"/>
      <c r="B152" s="22" t="n"/>
      <c r="C152" s="22" t="n"/>
      <c r="D152" s="22" t="n"/>
      <c r="E152" s="22" t="n"/>
      <c r="F152" s="22" t="n"/>
      <c r="G152" s="23" t="n"/>
      <c r="H152" s="24">
        <f>IF(OR(A152="",G152=""),"",ROUND((G152-A152)*24,1))</f>
        <v/>
      </c>
      <c r="I152" s="24">
        <f>IF(H152="","",IF(H152&lt;='SLA terms'!$B$13,"Yes","No"))</f>
        <v/>
      </c>
      <c r="J152" s="22" t="n"/>
      <c r="K152" s="22" t="n"/>
    </row>
    <row r="153">
      <c r="A153" s="21" t="n"/>
      <c r="B153" s="22" t="n"/>
      <c r="C153" s="22" t="n"/>
      <c r="D153" s="22" t="n"/>
      <c r="E153" s="22" t="n"/>
      <c r="F153" s="22" t="n"/>
      <c r="G153" s="23" t="n"/>
      <c r="H153" s="24">
        <f>IF(OR(A153="",G153=""),"",ROUND((G153-A153)*24,1))</f>
        <v/>
      </c>
      <c r="I153" s="24">
        <f>IF(H153="","",IF(H153&lt;='SLA terms'!$B$13,"Yes","No"))</f>
        <v/>
      </c>
      <c r="J153" s="22" t="n"/>
      <c r="K153" s="22" t="n"/>
    </row>
  </sheetData>
  <conditionalFormatting sqref="I4:I153">
    <cfRule type="cellIs" priority="1" operator="equal" dxfId="2">
      <formula>"No"</formula>
    </cfRule>
    <cfRule type="cellIs" priority="2" operator="equal" dxfId="0">
      <formula>"Yes"</formula>
    </cfRule>
  </conditionalFormatting>
  <dataValidations count="3">
    <dataValidation sqref="E4:E153" showDropDown="0" showInputMessage="0" showErrorMessage="0" allowBlank="1" type="list">
      <formula1>"Accepted,Rejected,Pending"</formula1>
    </dataValidation>
    <dataValidation sqref="J4:J153" showDropDown="0" showInputMessage="0" showErrorMessage="0" allowBlank="1" type="list">
      <formula1>"Y,N"</formula1>
    </dataValidation>
    <dataValidation sqref="F4:F153" showDropDown="0" showInputMessage="0" showErrorMessage="0" allowBlank="1" type="list">
      <formula1>='Rejection reasons'!$A$2:$A$8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</cols>
  <sheetData>
    <row r="1">
      <c r="A1" s="9" t="inlineStr">
        <is>
          <t>Monthly scorecard</t>
        </is>
      </c>
    </row>
    <row r="3">
      <c r="A3" s="14" t="inlineStr">
        <is>
          <t>Meetings booked</t>
        </is>
      </c>
      <c r="B3" s="25">
        <f>COUNTA(Log!$D$4:$D$153)</f>
        <v/>
      </c>
    </row>
    <row r="4">
      <c r="A4" s="14" t="inlineStr">
        <is>
          <t>Accepted</t>
        </is>
      </c>
      <c r="B4" s="25">
        <f>COUNTIF(Log!$E$4:$E$153,"Accepted")</f>
        <v/>
      </c>
    </row>
    <row r="5">
      <c r="A5" s="14" t="inlineStr">
        <is>
          <t>Rejected</t>
        </is>
      </c>
      <c r="B5" s="25">
        <f>COUNTIF(Log!$E$4:$E$153,"Rejected")</f>
        <v/>
      </c>
    </row>
    <row r="6">
      <c r="A6" s="14" t="inlineStr">
        <is>
          <t>Pending</t>
        </is>
      </c>
      <c r="B6" s="25">
        <f>COUNTIF(Log!$E$4:$E$153,"Pending")</f>
        <v/>
      </c>
    </row>
    <row r="7">
      <c r="A7" s="14" t="inlineStr">
        <is>
          <t>Accepted share of decided meetings</t>
        </is>
      </c>
      <c r="B7" s="26">
        <f>IFERROR(B4/(B4+B5),"")</f>
        <v/>
      </c>
    </row>
    <row r="8">
      <c r="A8" s="14" t="inlineStr">
        <is>
          <t>Average hours to decision</t>
        </is>
      </c>
      <c r="B8" s="27">
        <f>IFERROR(AVERAGE(Log!$H$4:$H$153),"")</f>
        <v/>
      </c>
    </row>
    <row r="9">
      <c r="A9" s="14" t="inlineStr">
        <is>
          <t>SLA met</t>
        </is>
      </c>
      <c r="B9" s="26">
        <f>IFERROR(COUNTIF(Log!$I$4:$I$153,"Yes")/COUNT(Log!$H$4:$H$153),"")</f>
        <v/>
      </c>
    </row>
    <row r="10">
      <c r="A10" s="14" t="inlineStr">
        <is>
          <t>Accepted meetings that became opportunities</t>
        </is>
      </c>
      <c r="B10" s="26">
        <f>IFERROR(COUNTIFS(Log!$E$4:$E$153,"Accepted",Log!$J$4:$J$153,"Y")/B4,"")</f>
        <v/>
      </c>
    </row>
    <row r="13" ht="30" customHeight="1">
      <c r="A13" s="10" t="inlineStr">
        <is>
          <t>Rejection reason</t>
        </is>
      </c>
      <c r="B13" s="10" t="inlineStr">
        <is>
          <t>Count</t>
        </is>
      </c>
      <c r="C13" s="10" t="inlineStr">
        <is>
          <t>Share</t>
        </is>
      </c>
    </row>
    <row r="14">
      <c r="A14" s="11">
        <f>'Rejection reasons'!A2</f>
        <v/>
      </c>
      <c r="B14" s="28">
        <f>COUNTIF(Log!$F$4:$F$153,A14)</f>
        <v/>
      </c>
      <c r="C14" s="29">
        <f>IFERROR(B14/$B$5,"")</f>
        <v/>
      </c>
    </row>
    <row r="15">
      <c r="A15" s="11">
        <f>'Rejection reasons'!A3</f>
        <v/>
      </c>
      <c r="B15" s="28">
        <f>COUNTIF(Log!$F$4:$F$153,A15)</f>
        <v/>
      </c>
      <c r="C15" s="29">
        <f>IFERROR(B15/$B$5,"")</f>
        <v/>
      </c>
    </row>
    <row r="16">
      <c r="A16" s="11">
        <f>'Rejection reasons'!A4</f>
        <v/>
      </c>
      <c r="B16" s="28">
        <f>COUNTIF(Log!$F$4:$F$153,A16)</f>
        <v/>
      </c>
      <c r="C16" s="29">
        <f>IFERROR(B16/$B$5,"")</f>
        <v/>
      </c>
    </row>
    <row r="17">
      <c r="A17" s="11">
        <f>'Rejection reasons'!A5</f>
        <v/>
      </c>
      <c r="B17" s="28">
        <f>COUNTIF(Log!$F$4:$F$153,A17)</f>
        <v/>
      </c>
      <c r="C17" s="29">
        <f>IFERROR(B17/$B$5,"")</f>
        <v/>
      </c>
    </row>
    <row r="18">
      <c r="A18" s="11">
        <f>'Rejection reasons'!A6</f>
        <v/>
      </c>
      <c r="B18" s="28">
        <f>COUNTIF(Log!$F$4:$F$153,A18)</f>
        <v/>
      </c>
      <c r="C18" s="29">
        <f>IFERROR(B18/$B$5,"")</f>
        <v/>
      </c>
    </row>
    <row r="19">
      <c r="A19" s="11">
        <f>'Rejection reasons'!A7</f>
        <v/>
      </c>
      <c r="B19" s="28">
        <f>COUNTIF(Log!$F$4:$F$153,A19)</f>
        <v/>
      </c>
      <c r="C19" s="29">
        <f>IFERROR(B19/$B$5,"")</f>
        <v/>
      </c>
    </row>
    <row r="20">
      <c r="A20" s="11">
        <f>'Rejection reasons'!A8</f>
        <v/>
      </c>
      <c r="B20" s="28">
        <f>COUNTIF(Log!$F$4:$F$153,A20)</f>
        <v/>
      </c>
      <c r="C20" s="29">
        <f>IFERROR(B20/$B$5,"")</f>
        <v/>
      </c>
    </row>
    <row r="23">
      <c r="A23" s="13" t="inlineStr">
        <is>
          <t>If one rejection reason dominates, fix its cause. "Not ICP" points to targeting. "No problem stated" points to the SDR conversation.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80" customWidth="1" min="2" max="2"/>
  </cols>
  <sheetData>
    <row r="1" ht="30" customHeight="1">
      <c r="A1" s="10" t="inlineStr">
        <is>
          <t>Reason</t>
        </is>
      </c>
      <c r="B1" s="10" t="inlineStr">
        <is>
          <t>Definition</t>
        </is>
      </c>
    </row>
    <row r="2">
      <c r="A2" s="14" t="inlineStr">
        <is>
          <t>Not ICP</t>
        </is>
      </c>
      <c r="B2" s="30" t="inlineStr">
        <is>
          <t>The account does not match the written ICP.</t>
        </is>
      </c>
    </row>
    <row r="3">
      <c r="A3" s="14" t="inlineStr">
        <is>
          <t>Wrong role</t>
        </is>
      </c>
      <c r="B3" s="30" t="inlineStr">
        <is>
          <t>The attendee cannot influence the decision.</t>
        </is>
      </c>
    </row>
    <row r="4">
      <c r="A4" s="14" t="inlineStr">
        <is>
          <t>No problem stated</t>
        </is>
      </c>
      <c r="B4" s="30" t="inlineStr">
        <is>
          <t>The buyer has not described a problem.</t>
        </is>
      </c>
    </row>
    <row r="5">
      <c r="A5" s="14" t="inlineStr">
        <is>
          <t>Not now</t>
        </is>
      </c>
      <c r="B5" s="30" t="inlineStr">
        <is>
          <t>A real problem exists but timing makes the meeting premature.</t>
        </is>
      </c>
    </row>
    <row r="6">
      <c r="A6" s="14" t="inlineStr">
        <is>
          <t>Duplicate or existing</t>
        </is>
      </c>
      <c r="B6" s="30" t="inlineStr">
        <is>
          <t>The account is a customer, open deal or recent contact.</t>
        </is>
      </c>
    </row>
    <row r="7">
      <c r="A7" s="14" t="inlineStr">
        <is>
          <t>Data incomplete</t>
        </is>
      </c>
      <c r="B7" s="30" t="inlineStr">
        <is>
          <t>Required fields or notes are missing.</t>
        </is>
      </c>
    </row>
    <row r="8">
      <c r="A8" s="14" t="inlineStr">
        <is>
          <t>Other</t>
        </is>
      </c>
      <c r="B8" s="30" t="inlineStr">
        <is>
          <t>Explain in notes.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2026-11-07T12:49:14Z</dcterms:created>
  <dcterms:modified xmlns:dcterms="http://purl.org/dc/terms/" xmlns:xsi="http://www.w3.org/2001/XMLSchema-instance" xsi:type="dcterms:W3CDTF">2026-11-07T12:49:15Z</dcterms:modified>
</cp:coreProperties>
</file>