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gister" sheetId="2" state="visible" r:id="rId2"/>
    <sheet xmlns:r="http://schemas.openxmlformats.org/officeDocument/2006/relationships" name="Summary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 mmm yy"/>
  </numFmts>
  <fonts count="14">
    <font>
      <name val="Calibri"/>
      <family val="2"/>
      <color theme="1"/>
      <sz val="11"/>
      <scheme val="minor"/>
    </font>
    <font>
      <name val="Calibri"/>
      <b val="1"/>
      <color rgb="00D71A0F"/>
      <sz val="12"/>
    </font>
    <font>
      <name val="Calibri"/>
      <b val="1"/>
      <color rgb="000B0D10"/>
      <sz val="24"/>
    </font>
    <font>
      <name val="Calibri"/>
      <color rgb="0055595F"/>
      <sz val="12"/>
    </font>
    <font>
      <name val="Calibri"/>
      <b val="1"/>
      <color rgb="000B0D10"/>
      <sz val="13"/>
    </font>
    <font>
      <name val="Calibri"/>
      <color rgb="000B0D10"/>
      <sz val="11"/>
    </font>
    <font>
      <name val="Calibri"/>
      <i val="1"/>
      <color rgb="0055595F"/>
      <sz val="10"/>
    </font>
    <font>
      <name val="Calibri"/>
      <b val="1"/>
      <color rgb="00FFFFFF"/>
      <sz val="11"/>
    </font>
    <font>
      <name val="Calibri"/>
      <color rgb="0055595F"/>
      <sz val="9"/>
    </font>
    <font>
      <name val="Calibri"/>
      <b val="1"/>
      <color rgb="00FFFFFF"/>
      <sz val="10"/>
    </font>
    <font>
      <name val="Calibri"/>
      <color rgb="000B0D10"/>
      <sz val="10"/>
    </font>
    <font>
      <name val="Calibri"/>
      <b val="1"/>
      <color rgb="000B0D10"/>
      <sz val="18"/>
    </font>
    <font>
      <name val="Calibri"/>
      <b val="1"/>
      <color rgb="000B0D10"/>
      <sz val="11"/>
    </font>
    <font>
      <name val="Calibri"/>
      <b val="1"/>
      <color rgb="000B0D10"/>
      <sz val="12"/>
    </font>
  </fonts>
  <fills count="6">
    <fill>
      <patternFill/>
    </fill>
    <fill>
      <patternFill patternType="gray125"/>
    </fill>
    <fill>
      <patternFill patternType="solid">
        <fgColor rgb="00D71A0F"/>
      </patternFill>
    </fill>
    <fill>
      <patternFill patternType="solid">
        <fgColor rgb="000B0D10"/>
      </patternFill>
    </fill>
    <fill>
      <patternFill patternType="solid">
        <fgColor rgb="00EFEFEF"/>
      </patternFill>
    </fill>
    <fill>
      <patternFill patternType="solid">
        <fgColor rgb="00FFFBEA"/>
      </patternFill>
    </fill>
  </fills>
  <borders count="2">
    <border>
      <left/>
      <right/>
      <top/>
      <bottom/>
      <diagonal/>
    </border>
    <border>
      <left style="thin">
        <color rgb="00D9DADC"/>
      </left>
      <right style="thin">
        <color rgb="00D9DADC"/>
      </right>
      <top style="thin">
        <color rgb="00D9DADC"/>
      </top>
      <bottom style="thin">
        <color rgb="00D9DADC"/>
      </bottom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left" vertical="top" wrapText="1"/>
    </xf>
    <xf numFmtId="0" fontId="4" fillId="0" borderId="0" pivotButton="0" quotePrefix="0" xfId="0"/>
    <xf numFmtId="0" fontId="5" fillId="0" borderId="0" applyAlignment="1" pivotButton="0" quotePrefix="0" xfId="0">
      <alignment horizontal="left" vertical="top" wrapText="1"/>
    </xf>
    <xf numFmtId="0" fontId="6" fillId="0" borderId="0" applyAlignment="1" pivotButton="0" quotePrefix="0" xfId="0">
      <alignment horizontal="left" vertical="top" wrapText="1"/>
    </xf>
    <xf numFmtId="0" fontId="7" fillId="2" borderId="0" applyAlignment="1" pivotButton="0" quotePrefix="0" xfId="0">
      <alignment vertical="center" indent="1"/>
    </xf>
    <xf numFmtId="0" fontId="8" fillId="0" borderId="0" pivotButton="0" quotePrefix="0" xfId="0"/>
    <xf numFmtId="0" fontId="6" fillId="0" borderId="0" pivotButton="0" quotePrefix="0" xfId="0"/>
    <xf numFmtId="0" fontId="9" fillId="3" borderId="1" applyAlignment="1" pivotButton="0" quotePrefix="0" xfId="0">
      <alignment vertical="center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4" fontId="6" fillId="4" borderId="1" applyAlignment="1" pivotButton="0" quotePrefix="0" xfId="0">
      <alignment vertical="top" wrapText="1"/>
    </xf>
    <xf numFmtId="9" fontId="10" fillId="0" borderId="1" applyAlignment="1" pivotButton="0" quotePrefix="0" xfId="0">
      <alignment vertical="top" wrapText="1"/>
    </xf>
    <xf numFmtId="3" fontId="10" fillId="0" borderId="1" applyAlignment="1" pivotButton="0" quotePrefix="0" xfId="0">
      <alignment vertical="top" wrapText="1"/>
    </xf>
    <xf numFmtId="0" fontId="10" fillId="0" borderId="1" applyAlignment="1" pivotButton="0" quotePrefix="0" xfId="0">
      <alignment vertical="top" wrapText="1"/>
    </xf>
    <xf numFmtId="0" fontId="10" fillId="5" borderId="1" applyAlignment="1" pivotButton="0" quotePrefix="0" xfId="0">
      <alignment vertical="top" wrapText="1"/>
    </xf>
    <xf numFmtId="3" fontId="10" fillId="5" borderId="1" applyAlignment="1" pivotButton="0" quotePrefix="0" xfId="0">
      <alignment vertical="top" wrapText="1"/>
    </xf>
    <xf numFmtId="164" fontId="10" fillId="5" borderId="1" applyAlignment="1" pivotButton="0" quotePrefix="0" xfId="0">
      <alignment vertical="top" wrapText="1"/>
    </xf>
    <xf numFmtId="0" fontId="11" fillId="0" borderId="0" pivotButton="0" quotePrefix="0" xfId="0"/>
    <xf numFmtId="0" fontId="12" fillId="0" borderId="1" applyAlignment="1" pivotButton="0" quotePrefix="0" xfId="0">
      <alignment horizontal="left" vertical="top" wrapText="1"/>
    </xf>
    <xf numFmtId="1" fontId="13" fillId="0" borderId="1" pivotButton="0" quotePrefix="0" xfId="0"/>
    <xf numFmtId="3" fontId="13" fillId="0" borderId="1" pivotButton="0" quotePrefix="0" xfId="0"/>
    <xf numFmtId="9" fontId="13" fillId="0" borderId="1" pivotButton="0" quotePrefix="0" xfId="0"/>
    <xf numFmtId="0" fontId="5" fillId="0" borderId="1" applyAlignment="1" pivotButton="0" quotePrefix="0" xfId="0">
      <alignment horizontal="left" vertical="top" wrapText="1"/>
    </xf>
    <xf numFmtId="3" fontId="0" fillId="0" borderId="1" pivotButton="0" quotePrefix="0" xfId="0"/>
    <xf numFmtId="0" fontId="0" fillId="0" borderId="1" pivotButton="0" quotePrefix="0" xfId="0"/>
  </cellXfs>
  <cellStyles count="1">
    <cellStyle name="Normal" xfId="0" builtinId="0" hidden="0"/>
  </cellStyles>
  <dxfs count="2">
    <dxf>
      <fill>
        <patternFill patternType="solid">
          <fgColor rgb="00FFC7CE"/>
        </patternFill>
      </fill>
    </dxf>
    <dxf>
      <fill>
        <patternFill patternType="solid">
          <fgColor rgb="00FFEB9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D71A0F"/>
    <outlinePr summaryBelow="1" summaryRight="1"/>
    <pageSetUpPr/>
  </sheetPr>
  <dimension ref="B2:B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95" customWidth="1" min="2" max="2"/>
  </cols>
  <sheetData>
    <row r="1" ht="8" customHeight="1"/>
    <row r="2">
      <c r="B2" s="1" t="inlineStr">
        <is>
          <t>OUT+COME</t>
        </is>
      </c>
    </row>
    <row r="3">
      <c r="B3" s="2" t="inlineStr">
        <is>
          <t>Sales Tech Stack Audit</t>
        </is>
      </c>
    </row>
    <row r="4" ht="34" customHeight="1">
      <c r="B4" s="3" t="inlineStr">
        <is>
          <t>List every sales tool with cost, users and usage. See unused spend, overlaps and renewals due, with a keep, fix, merge or cut decision for each.</t>
        </is>
      </c>
    </row>
    <row r="6">
      <c r="B6" s="4" t="inlineStr">
        <is>
          <t>How to use this</t>
        </is>
      </c>
    </row>
    <row r="7" ht="32" customHeight="1">
      <c r="B7" s="5" t="inlineStr">
        <is>
          <t>1.  On the Register sheet, delete the grey examples and list every tool the sales team pays for, including small ones billed to a card.</t>
        </is>
      </c>
    </row>
    <row r="8" ht="32" customHeight="1">
      <c r="B8" s="5" t="inlineStr">
        <is>
          <t>2.  Enter licences and active users in the last 30 days. Usage, cost per active user and unused spend calculate for you.</t>
        </is>
      </c>
    </row>
    <row r="9" ht="32" customHeight="1">
      <c r="B9" s="5" t="inlineStr">
        <is>
          <t>3.  Look at the flags: low adoption, possible overlap, renewal due soon, not connected to the CRM.</t>
        </is>
      </c>
    </row>
    <row r="10" ht="32" customHeight="1">
      <c r="B10" s="5" t="inlineStr">
        <is>
          <t>4.  Make a decision for each tool: keep, fix adoption, merge or cut. Put renewal dates in your diary.</t>
        </is>
      </c>
    </row>
    <row r="12" ht="28" customHeight="1">
      <c r="B12" s="6" t="inlineStr">
        <is>
          <t>A starting point, not advice. Adapt it to your business, and use your own judgement.</t>
        </is>
      </c>
    </row>
    <row r="14" ht="30" customHeight="1">
      <c r="B14" s="7" t="inlineStr">
        <is>
          <t>Want a second pair of eyes on your results? Book a pit stop at outpluscome.com</t>
        </is>
      </c>
    </row>
    <row r="15">
      <c r="B15" s="8" t="inlineStr">
        <is>
          <t>Made by Out+Come. Free to use and share inside your organisation.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R63"/>
  <sheetViews>
    <sheetView showGridLines="0"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20" customWidth="1" min="2" max="2"/>
    <col width="26" customWidth="1" min="3" max="3"/>
    <col width="14" customWidth="1" min="4" max="4"/>
    <col width="11" customWidth="1" min="5" max="5"/>
    <col width="9" customWidth="1" min="6" max="6"/>
    <col width="11" customWidth="1" min="7" max="7"/>
    <col width="11" customWidth="1" min="8" max="8"/>
    <col width="22" customWidth="1" min="9" max="9"/>
    <col width="18" customWidth="1" min="10" max="10"/>
    <col width="12" customWidth="1" min="11" max="11"/>
    <col width="14" customWidth="1" min="12" max="12"/>
    <col width="24" customWidth="1" min="13" max="13"/>
    <col width="8" customWidth="1" min="14" max="14"/>
    <col width="11" customWidth="1" min="15" max="15"/>
    <col width="11" customWidth="1" min="16" max="16"/>
    <col width="10" customWidth="1" min="17" max="17"/>
    <col width="44" customWidth="1" min="18" max="18"/>
  </cols>
  <sheetData>
    <row r="1">
      <c r="A1" s="9" t="inlineStr">
        <is>
          <t>One row per tool. Fill the yellow cells. The grey cells on the right calculate usage, waste and flags.</t>
        </is>
      </c>
    </row>
    <row r="3" ht="44" customHeight="1">
      <c r="A3" s="10" t="inlineStr">
        <is>
          <t>Tool</t>
        </is>
      </c>
      <c r="B3" s="10" t="inlineStr">
        <is>
          <t>Category</t>
        </is>
      </c>
      <c r="C3" s="10" t="inlineStr">
        <is>
          <t>What job it does</t>
        </is>
      </c>
      <c r="D3" s="10" t="inlineStr">
        <is>
          <t>Owner</t>
        </is>
      </c>
      <c r="E3" s="10" t="inlineStr">
        <is>
          <t>Annual cost</t>
        </is>
      </c>
      <c r="F3" s="10" t="inlineStr">
        <is>
          <t>Licences</t>
        </is>
      </c>
      <c r="G3" s="10" t="inlineStr">
        <is>
          <t>Active users (30 days)</t>
        </is>
      </c>
      <c r="H3" s="10" t="inlineStr">
        <is>
          <t>Connected to CRM?</t>
        </is>
      </c>
      <c r="I3" s="10" t="inlineStr">
        <is>
          <t>Data it holds</t>
        </is>
      </c>
      <c r="J3" s="10" t="inlineStr">
        <is>
          <t>Overlaps with</t>
        </is>
      </c>
      <c r="K3" s="10" t="inlineStr">
        <is>
          <t>Renewal date</t>
        </is>
      </c>
      <c r="L3" s="10" t="inlineStr">
        <is>
          <t>Decision</t>
        </is>
      </c>
      <c r="M3" s="10" t="inlineStr">
        <is>
          <t>Notes</t>
        </is>
      </c>
      <c r="N3" s="10" t="inlineStr">
        <is>
          <t>Usage</t>
        </is>
      </c>
      <c r="O3" s="10" t="inlineStr">
        <is>
          <t>Cost per active user</t>
        </is>
      </c>
      <c r="P3" s="10" t="inlineStr">
        <is>
          <t>Unused spend</t>
        </is>
      </c>
      <c r="Q3" s="10" t="inlineStr">
        <is>
          <t>Days to renewal</t>
        </is>
      </c>
      <c r="R3" s="10" t="inlineStr">
        <is>
          <t>Flags</t>
        </is>
      </c>
    </row>
    <row r="4">
      <c r="A4" s="11" t="inlineStr">
        <is>
          <t>Example: CRM (delete)</t>
        </is>
      </c>
      <c r="B4" s="11" t="inlineStr">
        <is>
          <t>CRM</t>
        </is>
      </c>
      <c r="C4" s="11" t="inlineStr">
        <is>
          <t>Pipeline and contacts</t>
        </is>
      </c>
      <c r="D4" s="11" t="inlineStr">
        <is>
          <t>Head of Sales</t>
        </is>
      </c>
      <c r="E4" s="12" t="n">
        <v>7200</v>
      </c>
      <c r="F4" s="11" t="n">
        <v>12</v>
      </c>
      <c r="G4" s="11" t="n">
        <v>11</v>
      </c>
      <c r="H4" s="11" t="inlineStr">
        <is>
          <t>Y</t>
        </is>
      </c>
      <c r="I4" s="11" t="inlineStr">
        <is>
          <t>Contacts, deals</t>
        </is>
      </c>
      <c r="J4" s="11" t="n"/>
      <c r="K4" s="13">
        <f>TODAY()+120</f>
        <v/>
      </c>
      <c r="L4" s="11" t="inlineStr">
        <is>
          <t>Keep</t>
        </is>
      </c>
      <c r="M4" s="11" t="n"/>
      <c r="N4" s="14">
        <f>IF(OR(F4="",G4="",F4=0),"",G4/F4)</f>
        <v/>
      </c>
      <c r="O4" s="15">
        <f>IF(OR(E4="",G4="",G4=0),"",E4/G4)</f>
        <v/>
      </c>
      <c r="P4" s="15">
        <f>IF(OR(E4="",N4=""),"",E4*(1-N4))</f>
        <v/>
      </c>
      <c r="Q4" s="16">
        <f>IF(K4="","",K4-TODAY())</f>
        <v/>
      </c>
      <c r="R4" s="16">
        <f>IF(A4="","",TRIM(IF(AND(N4&lt;&gt;"",N4&lt;0.5),"Low adoption. ","")&amp;IF(AND(B4&lt;&gt;"",COUNTIF($B$4:$B$63,B4)&gt;1),"Possible overlap in category. ","")&amp;IF(AND(Q4&lt;&gt;"",Q4&gt;=0,Q4&lt;=90),"Renewal due soon. ","")&amp;IF(H4="N","Not connected to CRM. ","")))</f>
        <v/>
      </c>
    </row>
    <row r="5">
      <c r="A5" s="11" t="inlineStr">
        <is>
          <t>Example: Sequencing tool (delete)</t>
        </is>
      </c>
      <c r="B5" s="11" t="inlineStr">
        <is>
          <t>Sales engagement</t>
        </is>
      </c>
      <c r="C5" s="11" t="inlineStr">
        <is>
          <t>Email sequences</t>
        </is>
      </c>
      <c r="D5" s="11" t="inlineStr">
        <is>
          <t>SDR manager</t>
        </is>
      </c>
      <c r="E5" s="12" t="n">
        <v>5400</v>
      </c>
      <c r="F5" s="11" t="n">
        <v>8</v>
      </c>
      <c r="G5" s="11" t="n">
        <v>3</v>
      </c>
      <c r="H5" s="11" t="inlineStr">
        <is>
          <t>Y</t>
        </is>
      </c>
      <c r="I5" s="11" t="inlineStr">
        <is>
          <t>Contacts, sequences</t>
        </is>
      </c>
      <c r="J5" s="11" t="inlineStr">
        <is>
          <t>Outreach tool B</t>
        </is>
      </c>
      <c r="K5" s="13">
        <f>TODAY()+40</f>
        <v/>
      </c>
      <c r="L5" s="11" t="inlineStr">
        <is>
          <t>Fix adoption</t>
        </is>
      </c>
      <c r="M5" s="11" t="n"/>
      <c r="N5" s="14">
        <f>IF(OR(F5="",G5="",F5=0),"",G5/F5)</f>
        <v/>
      </c>
      <c r="O5" s="15">
        <f>IF(OR(E5="",G5="",G5=0),"",E5/G5)</f>
        <v/>
      </c>
      <c r="P5" s="15">
        <f>IF(OR(E5="",N5=""),"",E5*(1-N5))</f>
        <v/>
      </c>
      <c r="Q5" s="16">
        <f>IF(K5="","",K5-TODAY())</f>
        <v/>
      </c>
      <c r="R5" s="16">
        <f>IF(A5="","",TRIM(IF(AND(N5&lt;&gt;"",N5&lt;0.5),"Low adoption. ","")&amp;IF(AND(B5&lt;&gt;"",COUNTIF($B$4:$B$63,B5)&gt;1),"Possible overlap in category. ","")&amp;IF(AND(Q5&lt;&gt;"",Q5&gt;=0,Q5&lt;=90),"Renewal due soon. ","")&amp;IF(H5="N","Not connected to CRM. ","")))</f>
        <v/>
      </c>
    </row>
    <row r="6">
      <c r="A6" s="11" t="inlineStr">
        <is>
          <t>Example: Outreach tool B (delete)</t>
        </is>
      </c>
      <c r="B6" s="11" t="inlineStr">
        <is>
          <t>Sales engagement</t>
        </is>
      </c>
      <c r="C6" s="11" t="inlineStr">
        <is>
          <t>Email sequences</t>
        </is>
      </c>
      <c r="D6" s="11" t="inlineStr">
        <is>
          <t>SDR manager</t>
        </is>
      </c>
      <c r="E6" s="12" t="n">
        <v>3600</v>
      </c>
      <c r="F6" s="11" t="n">
        <v>4</v>
      </c>
      <c r="G6" s="11" t="n">
        <v>4</v>
      </c>
      <c r="H6" s="11" t="inlineStr">
        <is>
          <t>N</t>
        </is>
      </c>
      <c r="I6" s="11" t="inlineStr">
        <is>
          <t>Contacts</t>
        </is>
      </c>
      <c r="J6" s="11" t="inlineStr">
        <is>
          <t>Sequencing tool</t>
        </is>
      </c>
      <c r="K6" s="13">
        <f>TODAY()+200</f>
        <v/>
      </c>
      <c r="L6" s="11" t="inlineStr">
        <is>
          <t>Merge</t>
        </is>
      </c>
      <c r="M6" s="11" t="n"/>
      <c r="N6" s="14">
        <f>IF(OR(F6="",G6="",F6=0),"",G6/F6)</f>
        <v/>
      </c>
      <c r="O6" s="15">
        <f>IF(OR(E6="",G6="",G6=0),"",E6/G6)</f>
        <v/>
      </c>
      <c r="P6" s="15">
        <f>IF(OR(E6="",N6=""),"",E6*(1-N6))</f>
        <v/>
      </c>
      <c r="Q6" s="16">
        <f>IF(K6="","",K6-TODAY())</f>
        <v/>
      </c>
      <c r="R6" s="16">
        <f>IF(A6="","",TRIM(IF(AND(N6&lt;&gt;"",N6&lt;0.5),"Low adoption. ","")&amp;IF(AND(B6&lt;&gt;"",COUNTIF($B$4:$B$63,B6)&gt;1),"Possible overlap in category. ","")&amp;IF(AND(Q6&lt;&gt;"",Q6&gt;=0,Q6&lt;=90),"Renewal due soon. ","")&amp;IF(H6="N","Not connected to CRM. ","")))</f>
        <v/>
      </c>
    </row>
    <row r="7">
      <c r="A7" s="11" t="inlineStr">
        <is>
          <t>Example: Call recorder (delete)</t>
        </is>
      </c>
      <c r="B7" s="11" t="inlineStr">
        <is>
          <t>Call recording and coaching</t>
        </is>
      </c>
      <c r="C7" s="11" t="inlineStr">
        <is>
          <t>Record and review calls</t>
        </is>
      </c>
      <c r="D7" s="11" t="inlineStr">
        <is>
          <t>Sales manager</t>
        </is>
      </c>
      <c r="E7" s="12" t="n">
        <v>4800</v>
      </c>
      <c r="F7" s="11" t="n">
        <v>10</v>
      </c>
      <c r="G7" s="11" t="n">
        <v>2</v>
      </c>
      <c r="H7" s="11" t="inlineStr">
        <is>
          <t>Y</t>
        </is>
      </c>
      <c r="I7" s="11" t="inlineStr">
        <is>
          <t>Recordings</t>
        </is>
      </c>
      <c r="J7" s="11" t="n"/>
      <c r="K7" s="13">
        <f>TODAY()+25</f>
        <v/>
      </c>
      <c r="L7" s="11" t="n"/>
      <c r="M7" s="11" t="n"/>
      <c r="N7" s="14">
        <f>IF(OR(F7="",G7="",F7=0),"",G7/F7)</f>
        <v/>
      </c>
      <c r="O7" s="15">
        <f>IF(OR(E7="",G7="",G7=0),"",E7/G7)</f>
        <v/>
      </c>
      <c r="P7" s="15">
        <f>IF(OR(E7="",N7=""),"",E7*(1-N7))</f>
        <v/>
      </c>
      <c r="Q7" s="16">
        <f>IF(K7="","",K7-TODAY())</f>
        <v/>
      </c>
      <c r="R7" s="16">
        <f>IF(A7="","",TRIM(IF(AND(N7&lt;&gt;"",N7&lt;0.5),"Low adoption. ","")&amp;IF(AND(B7&lt;&gt;"",COUNTIF($B$4:$B$63,B7)&gt;1),"Possible overlap in category. ","")&amp;IF(AND(Q7&lt;&gt;"",Q7&gt;=0,Q7&lt;=90),"Renewal due soon. ","")&amp;IF(H7="N","Not connected to CRM. ","")))</f>
        <v/>
      </c>
    </row>
    <row r="8">
      <c r="A8" s="17" t="n"/>
      <c r="B8" s="17" t="n"/>
      <c r="C8" s="17" t="n"/>
      <c r="D8" s="17" t="n"/>
      <c r="E8" s="18" t="n"/>
      <c r="F8" s="17" t="n"/>
      <c r="G8" s="17" t="n"/>
      <c r="H8" s="17" t="n"/>
      <c r="I8" s="17" t="n"/>
      <c r="J8" s="17" t="n"/>
      <c r="K8" s="19" t="n"/>
      <c r="L8" s="17" t="n"/>
      <c r="M8" s="17" t="n"/>
      <c r="N8" s="14">
        <f>IF(OR(F8="",G8="",F8=0),"",G8/F8)</f>
        <v/>
      </c>
      <c r="O8" s="15">
        <f>IF(OR(E8="",G8="",G8=0),"",E8/G8)</f>
        <v/>
      </c>
      <c r="P8" s="15">
        <f>IF(OR(E8="",N8=""),"",E8*(1-N8))</f>
        <v/>
      </c>
      <c r="Q8" s="16">
        <f>IF(K8="","",K8-TODAY())</f>
        <v/>
      </c>
      <c r="R8" s="16">
        <f>IF(A8="","",TRIM(IF(AND(N8&lt;&gt;"",N8&lt;0.5),"Low adoption. ","")&amp;IF(AND(B8&lt;&gt;"",COUNTIF($B$4:$B$63,B8)&gt;1),"Possible overlap in category. ","")&amp;IF(AND(Q8&lt;&gt;"",Q8&gt;=0,Q8&lt;=90),"Renewal due soon. ","")&amp;IF(H8="N","Not connected to CRM. ","")))</f>
        <v/>
      </c>
    </row>
    <row r="9">
      <c r="A9" s="17" t="n"/>
      <c r="B9" s="17" t="n"/>
      <c r="C9" s="17" t="n"/>
      <c r="D9" s="17" t="n"/>
      <c r="E9" s="18" t="n"/>
      <c r="F9" s="17" t="n"/>
      <c r="G9" s="17" t="n"/>
      <c r="H9" s="17" t="n"/>
      <c r="I9" s="17" t="n"/>
      <c r="J9" s="17" t="n"/>
      <c r="K9" s="19" t="n"/>
      <c r="L9" s="17" t="n"/>
      <c r="M9" s="17" t="n"/>
      <c r="N9" s="14">
        <f>IF(OR(F9="",G9="",F9=0),"",G9/F9)</f>
        <v/>
      </c>
      <c r="O9" s="15">
        <f>IF(OR(E9="",G9="",G9=0),"",E9/G9)</f>
        <v/>
      </c>
      <c r="P9" s="15">
        <f>IF(OR(E9="",N9=""),"",E9*(1-N9))</f>
        <v/>
      </c>
      <c r="Q9" s="16">
        <f>IF(K9="","",K9-TODAY())</f>
        <v/>
      </c>
      <c r="R9" s="16">
        <f>IF(A9="","",TRIM(IF(AND(N9&lt;&gt;"",N9&lt;0.5),"Low adoption. ","")&amp;IF(AND(B9&lt;&gt;"",COUNTIF($B$4:$B$63,B9)&gt;1),"Possible overlap in category. ","")&amp;IF(AND(Q9&lt;&gt;"",Q9&gt;=0,Q9&lt;=90),"Renewal due soon. ","")&amp;IF(H9="N","Not connected to CRM. ","")))</f>
        <v/>
      </c>
    </row>
    <row r="10">
      <c r="A10" s="17" t="n"/>
      <c r="B10" s="17" t="n"/>
      <c r="C10" s="17" t="n"/>
      <c r="D10" s="17" t="n"/>
      <c r="E10" s="18" t="n"/>
      <c r="F10" s="17" t="n"/>
      <c r="G10" s="17" t="n"/>
      <c r="H10" s="17" t="n"/>
      <c r="I10" s="17" t="n"/>
      <c r="J10" s="17" t="n"/>
      <c r="K10" s="19" t="n"/>
      <c r="L10" s="17" t="n"/>
      <c r="M10" s="17" t="n"/>
      <c r="N10" s="14">
        <f>IF(OR(F10="",G10="",F10=0),"",G10/F10)</f>
        <v/>
      </c>
      <c r="O10" s="15">
        <f>IF(OR(E10="",G10="",G10=0),"",E10/G10)</f>
        <v/>
      </c>
      <c r="P10" s="15">
        <f>IF(OR(E10="",N10=""),"",E10*(1-N10))</f>
        <v/>
      </c>
      <c r="Q10" s="16">
        <f>IF(K10="","",K10-TODAY())</f>
        <v/>
      </c>
      <c r="R10" s="16">
        <f>IF(A10="","",TRIM(IF(AND(N10&lt;&gt;"",N10&lt;0.5),"Low adoption. ","")&amp;IF(AND(B10&lt;&gt;"",COUNTIF($B$4:$B$63,B10)&gt;1),"Possible overlap in category. ","")&amp;IF(AND(Q10&lt;&gt;"",Q10&gt;=0,Q10&lt;=90),"Renewal due soon. ","")&amp;IF(H10="N","Not connected to CRM. ","")))</f>
        <v/>
      </c>
    </row>
    <row r="11">
      <c r="A11" s="17" t="n"/>
      <c r="B11" s="17" t="n"/>
      <c r="C11" s="17" t="n"/>
      <c r="D11" s="17" t="n"/>
      <c r="E11" s="18" t="n"/>
      <c r="F11" s="17" t="n"/>
      <c r="G11" s="17" t="n"/>
      <c r="H11" s="17" t="n"/>
      <c r="I11" s="17" t="n"/>
      <c r="J11" s="17" t="n"/>
      <c r="K11" s="19" t="n"/>
      <c r="L11" s="17" t="n"/>
      <c r="M11" s="17" t="n"/>
      <c r="N11" s="14">
        <f>IF(OR(F11="",G11="",F11=0),"",G11/F11)</f>
        <v/>
      </c>
      <c r="O11" s="15">
        <f>IF(OR(E11="",G11="",G11=0),"",E11/G11)</f>
        <v/>
      </c>
      <c r="P11" s="15">
        <f>IF(OR(E11="",N11=""),"",E11*(1-N11))</f>
        <v/>
      </c>
      <c r="Q11" s="16">
        <f>IF(K11="","",K11-TODAY())</f>
        <v/>
      </c>
      <c r="R11" s="16">
        <f>IF(A11="","",TRIM(IF(AND(N11&lt;&gt;"",N11&lt;0.5),"Low adoption. ","")&amp;IF(AND(B11&lt;&gt;"",COUNTIF($B$4:$B$63,B11)&gt;1),"Possible overlap in category. ","")&amp;IF(AND(Q11&lt;&gt;"",Q11&gt;=0,Q11&lt;=90),"Renewal due soon. ","")&amp;IF(H11="N","Not connected to CRM. ","")))</f>
        <v/>
      </c>
    </row>
    <row r="12">
      <c r="A12" s="17" t="n"/>
      <c r="B12" s="17" t="n"/>
      <c r="C12" s="17" t="n"/>
      <c r="D12" s="17" t="n"/>
      <c r="E12" s="18" t="n"/>
      <c r="F12" s="17" t="n"/>
      <c r="G12" s="17" t="n"/>
      <c r="H12" s="17" t="n"/>
      <c r="I12" s="17" t="n"/>
      <c r="J12" s="17" t="n"/>
      <c r="K12" s="19" t="n"/>
      <c r="L12" s="17" t="n"/>
      <c r="M12" s="17" t="n"/>
      <c r="N12" s="14">
        <f>IF(OR(F12="",G12="",F12=0),"",G12/F12)</f>
        <v/>
      </c>
      <c r="O12" s="15">
        <f>IF(OR(E12="",G12="",G12=0),"",E12/G12)</f>
        <v/>
      </c>
      <c r="P12" s="15">
        <f>IF(OR(E12="",N12=""),"",E12*(1-N12))</f>
        <v/>
      </c>
      <c r="Q12" s="16">
        <f>IF(K12="","",K12-TODAY())</f>
        <v/>
      </c>
      <c r="R12" s="16">
        <f>IF(A12="","",TRIM(IF(AND(N12&lt;&gt;"",N12&lt;0.5),"Low adoption. ","")&amp;IF(AND(B12&lt;&gt;"",COUNTIF($B$4:$B$63,B12)&gt;1),"Possible overlap in category. ","")&amp;IF(AND(Q12&lt;&gt;"",Q12&gt;=0,Q12&lt;=90),"Renewal due soon. ","")&amp;IF(H12="N","Not connected to CRM. ","")))</f>
        <v/>
      </c>
    </row>
    <row r="13">
      <c r="A13" s="17" t="n"/>
      <c r="B13" s="17" t="n"/>
      <c r="C13" s="17" t="n"/>
      <c r="D13" s="17" t="n"/>
      <c r="E13" s="18" t="n"/>
      <c r="F13" s="17" t="n"/>
      <c r="G13" s="17" t="n"/>
      <c r="H13" s="17" t="n"/>
      <c r="I13" s="17" t="n"/>
      <c r="J13" s="17" t="n"/>
      <c r="K13" s="19" t="n"/>
      <c r="L13" s="17" t="n"/>
      <c r="M13" s="17" t="n"/>
      <c r="N13" s="14">
        <f>IF(OR(F13="",G13="",F13=0),"",G13/F13)</f>
        <v/>
      </c>
      <c r="O13" s="15">
        <f>IF(OR(E13="",G13="",G13=0),"",E13/G13)</f>
        <v/>
      </c>
      <c r="P13" s="15">
        <f>IF(OR(E13="",N13=""),"",E13*(1-N13))</f>
        <v/>
      </c>
      <c r="Q13" s="16">
        <f>IF(K13="","",K13-TODAY())</f>
        <v/>
      </c>
      <c r="R13" s="16">
        <f>IF(A13="","",TRIM(IF(AND(N13&lt;&gt;"",N13&lt;0.5),"Low adoption. ","")&amp;IF(AND(B13&lt;&gt;"",COUNTIF($B$4:$B$63,B13)&gt;1),"Possible overlap in category. ","")&amp;IF(AND(Q13&lt;&gt;"",Q13&gt;=0,Q13&lt;=90),"Renewal due soon. ","")&amp;IF(H13="N","Not connected to CRM. ","")))</f>
        <v/>
      </c>
    </row>
    <row r="14">
      <c r="A14" s="17" t="n"/>
      <c r="B14" s="17" t="n"/>
      <c r="C14" s="17" t="n"/>
      <c r="D14" s="17" t="n"/>
      <c r="E14" s="18" t="n"/>
      <c r="F14" s="17" t="n"/>
      <c r="G14" s="17" t="n"/>
      <c r="H14" s="17" t="n"/>
      <c r="I14" s="17" t="n"/>
      <c r="J14" s="17" t="n"/>
      <c r="K14" s="19" t="n"/>
      <c r="L14" s="17" t="n"/>
      <c r="M14" s="17" t="n"/>
      <c r="N14" s="14">
        <f>IF(OR(F14="",G14="",F14=0),"",G14/F14)</f>
        <v/>
      </c>
      <c r="O14" s="15">
        <f>IF(OR(E14="",G14="",G14=0),"",E14/G14)</f>
        <v/>
      </c>
      <c r="P14" s="15">
        <f>IF(OR(E14="",N14=""),"",E14*(1-N14))</f>
        <v/>
      </c>
      <c r="Q14" s="16">
        <f>IF(K14="","",K14-TODAY())</f>
        <v/>
      </c>
      <c r="R14" s="16">
        <f>IF(A14="","",TRIM(IF(AND(N14&lt;&gt;"",N14&lt;0.5),"Low adoption. ","")&amp;IF(AND(B14&lt;&gt;"",COUNTIF($B$4:$B$63,B14)&gt;1),"Possible overlap in category. ","")&amp;IF(AND(Q14&lt;&gt;"",Q14&gt;=0,Q14&lt;=90),"Renewal due soon. ","")&amp;IF(H14="N","Not connected to CRM. ","")))</f>
        <v/>
      </c>
    </row>
    <row r="15">
      <c r="A15" s="17" t="n"/>
      <c r="B15" s="17" t="n"/>
      <c r="C15" s="17" t="n"/>
      <c r="D15" s="17" t="n"/>
      <c r="E15" s="18" t="n"/>
      <c r="F15" s="17" t="n"/>
      <c r="G15" s="17" t="n"/>
      <c r="H15" s="17" t="n"/>
      <c r="I15" s="17" t="n"/>
      <c r="J15" s="17" t="n"/>
      <c r="K15" s="19" t="n"/>
      <c r="L15" s="17" t="n"/>
      <c r="M15" s="17" t="n"/>
      <c r="N15" s="14">
        <f>IF(OR(F15="",G15="",F15=0),"",G15/F15)</f>
        <v/>
      </c>
      <c r="O15" s="15">
        <f>IF(OR(E15="",G15="",G15=0),"",E15/G15)</f>
        <v/>
      </c>
      <c r="P15" s="15">
        <f>IF(OR(E15="",N15=""),"",E15*(1-N15))</f>
        <v/>
      </c>
      <c r="Q15" s="16">
        <f>IF(K15="","",K15-TODAY())</f>
        <v/>
      </c>
      <c r="R15" s="16">
        <f>IF(A15="","",TRIM(IF(AND(N15&lt;&gt;"",N15&lt;0.5),"Low adoption. ","")&amp;IF(AND(B15&lt;&gt;"",COUNTIF($B$4:$B$63,B15)&gt;1),"Possible overlap in category. ","")&amp;IF(AND(Q15&lt;&gt;"",Q15&gt;=0,Q15&lt;=90),"Renewal due soon. ","")&amp;IF(H15="N","Not connected to CRM. ","")))</f>
        <v/>
      </c>
    </row>
    <row r="16">
      <c r="A16" s="17" t="n"/>
      <c r="B16" s="17" t="n"/>
      <c r="C16" s="17" t="n"/>
      <c r="D16" s="17" t="n"/>
      <c r="E16" s="18" t="n"/>
      <c r="F16" s="17" t="n"/>
      <c r="G16" s="17" t="n"/>
      <c r="H16" s="17" t="n"/>
      <c r="I16" s="17" t="n"/>
      <c r="J16" s="17" t="n"/>
      <c r="K16" s="19" t="n"/>
      <c r="L16" s="17" t="n"/>
      <c r="M16" s="17" t="n"/>
      <c r="N16" s="14">
        <f>IF(OR(F16="",G16="",F16=0),"",G16/F16)</f>
        <v/>
      </c>
      <c r="O16" s="15">
        <f>IF(OR(E16="",G16="",G16=0),"",E16/G16)</f>
        <v/>
      </c>
      <c r="P16" s="15">
        <f>IF(OR(E16="",N16=""),"",E16*(1-N16))</f>
        <v/>
      </c>
      <c r="Q16" s="16">
        <f>IF(K16="","",K16-TODAY())</f>
        <v/>
      </c>
      <c r="R16" s="16">
        <f>IF(A16="","",TRIM(IF(AND(N16&lt;&gt;"",N16&lt;0.5),"Low adoption. ","")&amp;IF(AND(B16&lt;&gt;"",COUNTIF($B$4:$B$63,B16)&gt;1),"Possible overlap in category. ","")&amp;IF(AND(Q16&lt;&gt;"",Q16&gt;=0,Q16&lt;=90),"Renewal due soon. ","")&amp;IF(H16="N","Not connected to CRM. ","")))</f>
        <v/>
      </c>
    </row>
    <row r="17">
      <c r="A17" s="17" t="n"/>
      <c r="B17" s="17" t="n"/>
      <c r="C17" s="17" t="n"/>
      <c r="D17" s="17" t="n"/>
      <c r="E17" s="18" t="n"/>
      <c r="F17" s="17" t="n"/>
      <c r="G17" s="17" t="n"/>
      <c r="H17" s="17" t="n"/>
      <c r="I17" s="17" t="n"/>
      <c r="J17" s="17" t="n"/>
      <c r="K17" s="19" t="n"/>
      <c r="L17" s="17" t="n"/>
      <c r="M17" s="17" t="n"/>
      <c r="N17" s="14">
        <f>IF(OR(F17="",G17="",F17=0),"",G17/F17)</f>
        <v/>
      </c>
      <c r="O17" s="15">
        <f>IF(OR(E17="",G17="",G17=0),"",E17/G17)</f>
        <v/>
      </c>
      <c r="P17" s="15">
        <f>IF(OR(E17="",N17=""),"",E17*(1-N17))</f>
        <v/>
      </c>
      <c r="Q17" s="16">
        <f>IF(K17="","",K17-TODAY())</f>
        <v/>
      </c>
      <c r="R17" s="16">
        <f>IF(A17="","",TRIM(IF(AND(N17&lt;&gt;"",N17&lt;0.5),"Low adoption. ","")&amp;IF(AND(B17&lt;&gt;"",COUNTIF($B$4:$B$63,B17)&gt;1),"Possible overlap in category. ","")&amp;IF(AND(Q17&lt;&gt;"",Q17&gt;=0,Q17&lt;=90),"Renewal due soon. ","")&amp;IF(H17="N","Not connected to CRM. ","")))</f>
        <v/>
      </c>
    </row>
    <row r="18">
      <c r="A18" s="17" t="n"/>
      <c r="B18" s="17" t="n"/>
      <c r="C18" s="17" t="n"/>
      <c r="D18" s="17" t="n"/>
      <c r="E18" s="18" t="n"/>
      <c r="F18" s="17" t="n"/>
      <c r="G18" s="17" t="n"/>
      <c r="H18" s="17" t="n"/>
      <c r="I18" s="17" t="n"/>
      <c r="J18" s="17" t="n"/>
      <c r="K18" s="19" t="n"/>
      <c r="L18" s="17" t="n"/>
      <c r="M18" s="17" t="n"/>
      <c r="N18" s="14">
        <f>IF(OR(F18="",G18="",F18=0),"",G18/F18)</f>
        <v/>
      </c>
      <c r="O18" s="15">
        <f>IF(OR(E18="",G18="",G18=0),"",E18/G18)</f>
        <v/>
      </c>
      <c r="P18" s="15">
        <f>IF(OR(E18="",N18=""),"",E18*(1-N18))</f>
        <v/>
      </c>
      <c r="Q18" s="16">
        <f>IF(K18="","",K18-TODAY())</f>
        <v/>
      </c>
      <c r="R18" s="16">
        <f>IF(A18="","",TRIM(IF(AND(N18&lt;&gt;"",N18&lt;0.5),"Low adoption. ","")&amp;IF(AND(B18&lt;&gt;"",COUNTIF($B$4:$B$63,B18)&gt;1),"Possible overlap in category. ","")&amp;IF(AND(Q18&lt;&gt;"",Q18&gt;=0,Q18&lt;=90),"Renewal due soon. ","")&amp;IF(H18="N","Not connected to CRM. ","")))</f>
        <v/>
      </c>
    </row>
    <row r="19">
      <c r="A19" s="17" t="n"/>
      <c r="B19" s="17" t="n"/>
      <c r="C19" s="17" t="n"/>
      <c r="D19" s="17" t="n"/>
      <c r="E19" s="18" t="n"/>
      <c r="F19" s="17" t="n"/>
      <c r="G19" s="17" t="n"/>
      <c r="H19" s="17" t="n"/>
      <c r="I19" s="17" t="n"/>
      <c r="J19" s="17" t="n"/>
      <c r="K19" s="19" t="n"/>
      <c r="L19" s="17" t="n"/>
      <c r="M19" s="17" t="n"/>
      <c r="N19" s="14">
        <f>IF(OR(F19="",G19="",F19=0),"",G19/F19)</f>
        <v/>
      </c>
      <c r="O19" s="15">
        <f>IF(OR(E19="",G19="",G19=0),"",E19/G19)</f>
        <v/>
      </c>
      <c r="P19" s="15">
        <f>IF(OR(E19="",N19=""),"",E19*(1-N19))</f>
        <v/>
      </c>
      <c r="Q19" s="16">
        <f>IF(K19="","",K19-TODAY())</f>
        <v/>
      </c>
      <c r="R19" s="16">
        <f>IF(A19="","",TRIM(IF(AND(N19&lt;&gt;"",N19&lt;0.5),"Low adoption. ","")&amp;IF(AND(B19&lt;&gt;"",COUNTIF($B$4:$B$63,B19)&gt;1),"Possible overlap in category. ","")&amp;IF(AND(Q19&lt;&gt;"",Q19&gt;=0,Q19&lt;=90),"Renewal due soon. ","")&amp;IF(H19="N","Not connected to CRM. ","")))</f>
        <v/>
      </c>
    </row>
    <row r="20">
      <c r="A20" s="17" t="n"/>
      <c r="B20" s="17" t="n"/>
      <c r="C20" s="17" t="n"/>
      <c r="D20" s="17" t="n"/>
      <c r="E20" s="18" t="n"/>
      <c r="F20" s="17" t="n"/>
      <c r="G20" s="17" t="n"/>
      <c r="H20" s="17" t="n"/>
      <c r="I20" s="17" t="n"/>
      <c r="J20" s="17" t="n"/>
      <c r="K20" s="19" t="n"/>
      <c r="L20" s="17" t="n"/>
      <c r="M20" s="17" t="n"/>
      <c r="N20" s="14">
        <f>IF(OR(F20="",G20="",F20=0),"",G20/F20)</f>
        <v/>
      </c>
      <c r="O20" s="15">
        <f>IF(OR(E20="",G20="",G20=0),"",E20/G20)</f>
        <v/>
      </c>
      <c r="P20" s="15">
        <f>IF(OR(E20="",N20=""),"",E20*(1-N20))</f>
        <v/>
      </c>
      <c r="Q20" s="16">
        <f>IF(K20="","",K20-TODAY())</f>
        <v/>
      </c>
      <c r="R20" s="16">
        <f>IF(A20="","",TRIM(IF(AND(N20&lt;&gt;"",N20&lt;0.5),"Low adoption. ","")&amp;IF(AND(B20&lt;&gt;"",COUNTIF($B$4:$B$63,B20)&gt;1),"Possible overlap in category. ","")&amp;IF(AND(Q20&lt;&gt;"",Q20&gt;=0,Q20&lt;=90),"Renewal due soon. ","")&amp;IF(H20="N","Not connected to CRM. ","")))</f>
        <v/>
      </c>
    </row>
    <row r="21">
      <c r="A21" s="17" t="n"/>
      <c r="B21" s="17" t="n"/>
      <c r="C21" s="17" t="n"/>
      <c r="D21" s="17" t="n"/>
      <c r="E21" s="18" t="n"/>
      <c r="F21" s="17" t="n"/>
      <c r="G21" s="17" t="n"/>
      <c r="H21" s="17" t="n"/>
      <c r="I21" s="17" t="n"/>
      <c r="J21" s="17" t="n"/>
      <c r="K21" s="19" t="n"/>
      <c r="L21" s="17" t="n"/>
      <c r="M21" s="17" t="n"/>
      <c r="N21" s="14">
        <f>IF(OR(F21="",G21="",F21=0),"",G21/F21)</f>
        <v/>
      </c>
      <c r="O21" s="15">
        <f>IF(OR(E21="",G21="",G21=0),"",E21/G21)</f>
        <v/>
      </c>
      <c r="P21" s="15">
        <f>IF(OR(E21="",N21=""),"",E21*(1-N21))</f>
        <v/>
      </c>
      <c r="Q21" s="16">
        <f>IF(K21="","",K21-TODAY())</f>
        <v/>
      </c>
      <c r="R21" s="16">
        <f>IF(A21="","",TRIM(IF(AND(N21&lt;&gt;"",N21&lt;0.5),"Low adoption. ","")&amp;IF(AND(B21&lt;&gt;"",COUNTIF($B$4:$B$63,B21)&gt;1),"Possible overlap in category. ","")&amp;IF(AND(Q21&lt;&gt;"",Q21&gt;=0,Q21&lt;=90),"Renewal due soon. ","")&amp;IF(H21="N","Not connected to CRM. ","")))</f>
        <v/>
      </c>
    </row>
    <row r="22">
      <c r="A22" s="17" t="n"/>
      <c r="B22" s="17" t="n"/>
      <c r="C22" s="17" t="n"/>
      <c r="D22" s="17" t="n"/>
      <c r="E22" s="18" t="n"/>
      <c r="F22" s="17" t="n"/>
      <c r="G22" s="17" t="n"/>
      <c r="H22" s="17" t="n"/>
      <c r="I22" s="17" t="n"/>
      <c r="J22" s="17" t="n"/>
      <c r="K22" s="19" t="n"/>
      <c r="L22" s="17" t="n"/>
      <c r="M22" s="17" t="n"/>
      <c r="N22" s="14">
        <f>IF(OR(F22="",G22="",F22=0),"",G22/F22)</f>
        <v/>
      </c>
      <c r="O22" s="15">
        <f>IF(OR(E22="",G22="",G22=0),"",E22/G22)</f>
        <v/>
      </c>
      <c r="P22" s="15">
        <f>IF(OR(E22="",N22=""),"",E22*(1-N22))</f>
        <v/>
      </c>
      <c r="Q22" s="16">
        <f>IF(K22="","",K22-TODAY())</f>
        <v/>
      </c>
      <c r="R22" s="16">
        <f>IF(A22="","",TRIM(IF(AND(N22&lt;&gt;"",N22&lt;0.5),"Low adoption. ","")&amp;IF(AND(B22&lt;&gt;"",COUNTIF($B$4:$B$63,B22)&gt;1),"Possible overlap in category. ","")&amp;IF(AND(Q22&lt;&gt;"",Q22&gt;=0,Q22&lt;=90),"Renewal due soon. ","")&amp;IF(H22="N","Not connected to CRM. ","")))</f>
        <v/>
      </c>
    </row>
    <row r="23">
      <c r="A23" s="17" t="n"/>
      <c r="B23" s="17" t="n"/>
      <c r="C23" s="17" t="n"/>
      <c r="D23" s="17" t="n"/>
      <c r="E23" s="18" t="n"/>
      <c r="F23" s="17" t="n"/>
      <c r="G23" s="17" t="n"/>
      <c r="H23" s="17" t="n"/>
      <c r="I23" s="17" t="n"/>
      <c r="J23" s="17" t="n"/>
      <c r="K23" s="19" t="n"/>
      <c r="L23" s="17" t="n"/>
      <c r="M23" s="17" t="n"/>
      <c r="N23" s="14">
        <f>IF(OR(F23="",G23="",F23=0),"",G23/F23)</f>
        <v/>
      </c>
      <c r="O23" s="15">
        <f>IF(OR(E23="",G23="",G23=0),"",E23/G23)</f>
        <v/>
      </c>
      <c r="P23" s="15">
        <f>IF(OR(E23="",N23=""),"",E23*(1-N23))</f>
        <v/>
      </c>
      <c r="Q23" s="16">
        <f>IF(K23="","",K23-TODAY())</f>
        <v/>
      </c>
      <c r="R23" s="16">
        <f>IF(A23="","",TRIM(IF(AND(N23&lt;&gt;"",N23&lt;0.5),"Low adoption. ","")&amp;IF(AND(B23&lt;&gt;"",COUNTIF($B$4:$B$63,B23)&gt;1),"Possible overlap in category. ","")&amp;IF(AND(Q23&lt;&gt;"",Q23&gt;=0,Q23&lt;=90),"Renewal due soon. ","")&amp;IF(H23="N","Not connected to CRM. ","")))</f>
        <v/>
      </c>
    </row>
    <row r="24">
      <c r="A24" s="17" t="n"/>
      <c r="B24" s="17" t="n"/>
      <c r="C24" s="17" t="n"/>
      <c r="D24" s="17" t="n"/>
      <c r="E24" s="18" t="n"/>
      <c r="F24" s="17" t="n"/>
      <c r="G24" s="17" t="n"/>
      <c r="H24" s="17" t="n"/>
      <c r="I24" s="17" t="n"/>
      <c r="J24" s="17" t="n"/>
      <c r="K24" s="19" t="n"/>
      <c r="L24" s="17" t="n"/>
      <c r="M24" s="17" t="n"/>
      <c r="N24" s="14">
        <f>IF(OR(F24="",G24="",F24=0),"",G24/F24)</f>
        <v/>
      </c>
      <c r="O24" s="15">
        <f>IF(OR(E24="",G24="",G24=0),"",E24/G24)</f>
        <v/>
      </c>
      <c r="P24" s="15">
        <f>IF(OR(E24="",N24=""),"",E24*(1-N24))</f>
        <v/>
      </c>
      <c r="Q24" s="16">
        <f>IF(K24="","",K24-TODAY())</f>
        <v/>
      </c>
      <c r="R24" s="16">
        <f>IF(A24="","",TRIM(IF(AND(N24&lt;&gt;"",N24&lt;0.5),"Low adoption. ","")&amp;IF(AND(B24&lt;&gt;"",COUNTIF($B$4:$B$63,B24)&gt;1),"Possible overlap in category. ","")&amp;IF(AND(Q24&lt;&gt;"",Q24&gt;=0,Q24&lt;=90),"Renewal due soon. ","")&amp;IF(H24="N","Not connected to CRM. ","")))</f>
        <v/>
      </c>
    </row>
    <row r="25">
      <c r="A25" s="17" t="n"/>
      <c r="B25" s="17" t="n"/>
      <c r="C25" s="17" t="n"/>
      <c r="D25" s="17" t="n"/>
      <c r="E25" s="18" t="n"/>
      <c r="F25" s="17" t="n"/>
      <c r="G25" s="17" t="n"/>
      <c r="H25" s="17" t="n"/>
      <c r="I25" s="17" t="n"/>
      <c r="J25" s="17" t="n"/>
      <c r="K25" s="19" t="n"/>
      <c r="L25" s="17" t="n"/>
      <c r="M25" s="17" t="n"/>
      <c r="N25" s="14">
        <f>IF(OR(F25="",G25="",F25=0),"",G25/F25)</f>
        <v/>
      </c>
      <c r="O25" s="15">
        <f>IF(OR(E25="",G25="",G25=0),"",E25/G25)</f>
        <v/>
      </c>
      <c r="P25" s="15">
        <f>IF(OR(E25="",N25=""),"",E25*(1-N25))</f>
        <v/>
      </c>
      <c r="Q25" s="16">
        <f>IF(K25="","",K25-TODAY())</f>
        <v/>
      </c>
      <c r="R25" s="16">
        <f>IF(A25="","",TRIM(IF(AND(N25&lt;&gt;"",N25&lt;0.5),"Low adoption. ","")&amp;IF(AND(B25&lt;&gt;"",COUNTIF($B$4:$B$63,B25)&gt;1),"Possible overlap in category. ","")&amp;IF(AND(Q25&lt;&gt;"",Q25&gt;=0,Q25&lt;=90),"Renewal due soon. ","")&amp;IF(H25="N","Not connected to CRM. ","")))</f>
        <v/>
      </c>
    </row>
    <row r="26">
      <c r="A26" s="17" t="n"/>
      <c r="B26" s="17" t="n"/>
      <c r="C26" s="17" t="n"/>
      <c r="D26" s="17" t="n"/>
      <c r="E26" s="18" t="n"/>
      <c r="F26" s="17" t="n"/>
      <c r="G26" s="17" t="n"/>
      <c r="H26" s="17" t="n"/>
      <c r="I26" s="17" t="n"/>
      <c r="J26" s="17" t="n"/>
      <c r="K26" s="19" t="n"/>
      <c r="L26" s="17" t="n"/>
      <c r="M26" s="17" t="n"/>
      <c r="N26" s="14">
        <f>IF(OR(F26="",G26="",F26=0),"",G26/F26)</f>
        <v/>
      </c>
      <c r="O26" s="15">
        <f>IF(OR(E26="",G26="",G26=0),"",E26/G26)</f>
        <v/>
      </c>
      <c r="P26" s="15">
        <f>IF(OR(E26="",N26=""),"",E26*(1-N26))</f>
        <v/>
      </c>
      <c r="Q26" s="16">
        <f>IF(K26="","",K26-TODAY())</f>
        <v/>
      </c>
      <c r="R26" s="16">
        <f>IF(A26="","",TRIM(IF(AND(N26&lt;&gt;"",N26&lt;0.5),"Low adoption. ","")&amp;IF(AND(B26&lt;&gt;"",COUNTIF($B$4:$B$63,B26)&gt;1),"Possible overlap in category. ","")&amp;IF(AND(Q26&lt;&gt;"",Q26&gt;=0,Q26&lt;=90),"Renewal due soon. ","")&amp;IF(H26="N","Not connected to CRM. ","")))</f>
        <v/>
      </c>
    </row>
    <row r="27">
      <c r="A27" s="17" t="n"/>
      <c r="B27" s="17" t="n"/>
      <c r="C27" s="17" t="n"/>
      <c r="D27" s="17" t="n"/>
      <c r="E27" s="18" t="n"/>
      <c r="F27" s="17" t="n"/>
      <c r="G27" s="17" t="n"/>
      <c r="H27" s="17" t="n"/>
      <c r="I27" s="17" t="n"/>
      <c r="J27" s="17" t="n"/>
      <c r="K27" s="19" t="n"/>
      <c r="L27" s="17" t="n"/>
      <c r="M27" s="17" t="n"/>
      <c r="N27" s="14">
        <f>IF(OR(F27="",G27="",F27=0),"",G27/F27)</f>
        <v/>
      </c>
      <c r="O27" s="15">
        <f>IF(OR(E27="",G27="",G27=0),"",E27/G27)</f>
        <v/>
      </c>
      <c r="P27" s="15">
        <f>IF(OR(E27="",N27=""),"",E27*(1-N27))</f>
        <v/>
      </c>
      <c r="Q27" s="16">
        <f>IF(K27="","",K27-TODAY())</f>
        <v/>
      </c>
      <c r="R27" s="16">
        <f>IF(A27="","",TRIM(IF(AND(N27&lt;&gt;"",N27&lt;0.5),"Low adoption. ","")&amp;IF(AND(B27&lt;&gt;"",COUNTIF($B$4:$B$63,B27)&gt;1),"Possible overlap in category. ","")&amp;IF(AND(Q27&lt;&gt;"",Q27&gt;=0,Q27&lt;=90),"Renewal due soon. ","")&amp;IF(H27="N","Not connected to CRM. ","")))</f>
        <v/>
      </c>
    </row>
    <row r="28">
      <c r="A28" s="17" t="n"/>
      <c r="B28" s="17" t="n"/>
      <c r="C28" s="17" t="n"/>
      <c r="D28" s="17" t="n"/>
      <c r="E28" s="18" t="n"/>
      <c r="F28" s="17" t="n"/>
      <c r="G28" s="17" t="n"/>
      <c r="H28" s="17" t="n"/>
      <c r="I28" s="17" t="n"/>
      <c r="J28" s="17" t="n"/>
      <c r="K28" s="19" t="n"/>
      <c r="L28" s="17" t="n"/>
      <c r="M28" s="17" t="n"/>
      <c r="N28" s="14">
        <f>IF(OR(F28="",G28="",F28=0),"",G28/F28)</f>
        <v/>
      </c>
      <c r="O28" s="15">
        <f>IF(OR(E28="",G28="",G28=0),"",E28/G28)</f>
        <v/>
      </c>
      <c r="P28" s="15">
        <f>IF(OR(E28="",N28=""),"",E28*(1-N28))</f>
        <v/>
      </c>
      <c r="Q28" s="16">
        <f>IF(K28="","",K28-TODAY())</f>
        <v/>
      </c>
      <c r="R28" s="16">
        <f>IF(A28="","",TRIM(IF(AND(N28&lt;&gt;"",N28&lt;0.5),"Low adoption. ","")&amp;IF(AND(B28&lt;&gt;"",COUNTIF($B$4:$B$63,B28)&gt;1),"Possible overlap in category. ","")&amp;IF(AND(Q28&lt;&gt;"",Q28&gt;=0,Q28&lt;=90),"Renewal due soon. ","")&amp;IF(H28="N","Not connected to CRM. ","")))</f>
        <v/>
      </c>
    </row>
    <row r="29">
      <c r="A29" s="17" t="n"/>
      <c r="B29" s="17" t="n"/>
      <c r="C29" s="17" t="n"/>
      <c r="D29" s="17" t="n"/>
      <c r="E29" s="18" t="n"/>
      <c r="F29" s="17" t="n"/>
      <c r="G29" s="17" t="n"/>
      <c r="H29" s="17" t="n"/>
      <c r="I29" s="17" t="n"/>
      <c r="J29" s="17" t="n"/>
      <c r="K29" s="19" t="n"/>
      <c r="L29" s="17" t="n"/>
      <c r="M29" s="17" t="n"/>
      <c r="N29" s="14">
        <f>IF(OR(F29="",G29="",F29=0),"",G29/F29)</f>
        <v/>
      </c>
      <c r="O29" s="15">
        <f>IF(OR(E29="",G29="",G29=0),"",E29/G29)</f>
        <v/>
      </c>
      <c r="P29" s="15">
        <f>IF(OR(E29="",N29=""),"",E29*(1-N29))</f>
        <v/>
      </c>
      <c r="Q29" s="16">
        <f>IF(K29="","",K29-TODAY())</f>
        <v/>
      </c>
      <c r="R29" s="16">
        <f>IF(A29="","",TRIM(IF(AND(N29&lt;&gt;"",N29&lt;0.5),"Low adoption. ","")&amp;IF(AND(B29&lt;&gt;"",COUNTIF($B$4:$B$63,B29)&gt;1),"Possible overlap in category. ","")&amp;IF(AND(Q29&lt;&gt;"",Q29&gt;=0,Q29&lt;=90),"Renewal due soon. ","")&amp;IF(H29="N","Not connected to CRM. ","")))</f>
        <v/>
      </c>
    </row>
    <row r="30">
      <c r="A30" s="17" t="n"/>
      <c r="B30" s="17" t="n"/>
      <c r="C30" s="17" t="n"/>
      <c r="D30" s="17" t="n"/>
      <c r="E30" s="18" t="n"/>
      <c r="F30" s="17" t="n"/>
      <c r="G30" s="17" t="n"/>
      <c r="H30" s="17" t="n"/>
      <c r="I30" s="17" t="n"/>
      <c r="J30" s="17" t="n"/>
      <c r="K30" s="19" t="n"/>
      <c r="L30" s="17" t="n"/>
      <c r="M30" s="17" t="n"/>
      <c r="N30" s="14">
        <f>IF(OR(F30="",G30="",F30=0),"",G30/F30)</f>
        <v/>
      </c>
      <c r="O30" s="15">
        <f>IF(OR(E30="",G30="",G30=0),"",E30/G30)</f>
        <v/>
      </c>
      <c r="P30" s="15">
        <f>IF(OR(E30="",N30=""),"",E30*(1-N30))</f>
        <v/>
      </c>
      <c r="Q30" s="16">
        <f>IF(K30="","",K30-TODAY())</f>
        <v/>
      </c>
      <c r="R30" s="16">
        <f>IF(A30="","",TRIM(IF(AND(N30&lt;&gt;"",N30&lt;0.5),"Low adoption. ","")&amp;IF(AND(B30&lt;&gt;"",COUNTIF($B$4:$B$63,B30)&gt;1),"Possible overlap in category. ","")&amp;IF(AND(Q30&lt;&gt;"",Q30&gt;=0,Q30&lt;=90),"Renewal due soon. ","")&amp;IF(H30="N","Not connected to CRM. ","")))</f>
        <v/>
      </c>
    </row>
    <row r="31">
      <c r="A31" s="17" t="n"/>
      <c r="B31" s="17" t="n"/>
      <c r="C31" s="17" t="n"/>
      <c r="D31" s="17" t="n"/>
      <c r="E31" s="18" t="n"/>
      <c r="F31" s="17" t="n"/>
      <c r="G31" s="17" t="n"/>
      <c r="H31" s="17" t="n"/>
      <c r="I31" s="17" t="n"/>
      <c r="J31" s="17" t="n"/>
      <c r="K31" s="19" t="n"/>
      <c r="L31" s="17" t="n"/>
      <c r="M31" s="17" t="n"/>
      <c r="N31" s="14">
        <f>IF(OR(F31="",G31="",F31=0),"",G31/F31)</f>
        <v/>
      </c>
      <c r="O31" s="15">
        <f>IF(OR(E31="",G31="",G31=0),"",E31/G31)</f>
        <v/>
      </c>
      <c r="P31" s="15">
        <f>IF(OR(E31="",N31=""),"",E31*(1-N31))</f>
        <v/>
      </c>
      <c r="Q31" s="16">
        <f>IF(K31="","",K31-TODAY())</f>
        <v/>
      </c>
      <c r="R31" s="16">
        <f>IF(A31="","",TRIM(IF(AND(N31&lt;&gt;"",N31&lt;0.5),"Low adoption. ","")&amp;IF(AND(B31&lt;&gt;"",COUNTIF($B$4:$B$63,B31)&gt;1),"Possible overlap in category. ","")&amp;IF(AND(Q31&lt;&gt;"",Q31&gt;=0,Q31&lt;=90),"Renewal due soon. ","")&amp;IF(H31="N","Not connected to CRM. ","")))</f>
        <v/>
      </c>
    </row>
    <row r="32">
      <c r="A32" s="17" t="n"/>
      <c r="B32" s="17" t="n"/>
      <c r="C32" s="17" t="n"/>
      <c r="D32" s="17" t="n"/>
      <c r="E32" s="18" t="n"/>
      <c r="F32" s="17" t="n"/>
      <c r="G32" s="17" t="n"/>
      <c r="H32" s="17" t="n"/>
      <c r="I32" s="17" t="n"/>
      <c r="J32" s="17" t="n"/>
      <c r="K32" s="19" t="n"/>
      <c r="L32" s="17" t="n"/>
      <c r="M32" s="17" t="n"/>
      <c r="N32" s="14">
        <f>IF(OR(F32="",G32="",F32=0),"",G32/F32)</f>
        <v/>
      </c>
      <c r="O32" s="15">
        <f>IF(OR(E32="",G32="",G32=0),"",E32/G32)</f>
        <v/>
      </c>
      <c r="P32" s="15">
        <f>IF(OR(E32="",N32=""),"",E32*(1-N32))</f>
        <v/>
      </c>
      <c r="Q32" s="16">
        <f>IF(K32="","",K32-TODAY())</f>
        <v/>
      </c>
      <c r="R32" s="16">
        <f>IF(A32="","",TRIM(IF(AND(N32&lt;&gt;"",N32&lt;0.5),"Low adoption. ","")&amp;IF(AND(B32&lt;&gt;"",COUNTIF($B$4:$B$63,B32)&gt;1),"Possible overlap in category. ","")&amp;IF(AND(Q32&lt;&gt;"",Q32&gt;=0,Q32&lt;=90),"Renewal due soon. ","")&amp;IF(H32="N","Not connected to CRM. ","")))</f>
        <v/>
      </c>
    </row>
    <row r="33">
      <c r="A33" s="17" t="n"/>
      <c r="B33" s="17" t="n"/>
      <c r="C33" s="17" t="n"/>
      <c r="D33" s="17" t="n"/>
      <c r="E33" s="18" t="n"/>
      <c r="F33" s="17" t="n"/>
      <c r="G33" s="17" t="n"/>
      <c r="H33" s="17" t="n"/>
      <c r="I33" s="17" t="n"/>
      <c r="J33" s="17" t="n"/>
      <c r="K33" s="19" t="n"/>
      <c r="L33" s="17" t="n"/>
      <c r="M33" s="17" t="n"/>
      <c r="N33" s="14">
        <f>IF(OR(F33="",G33="",F33=0),"",G33/F33)</f>
        <v/>
      </c>
      <c r="O33" s="15">
        <f>IF(OR(E33="",G33="",G33=0),"",E33/G33)</f>
        <v/>
      </c>
      <c r="P33" s="15">
        <f>IF(OR(E33="",N33=""),"",E33*(1-N33))</f>
        <v/>
      </c>
      <c r="Q33" s="16">
        <f>IF(K33="","",K33-TODAY())</f>
        <v/>
      </c>
      <c r="R33" s="16">
        <f>IF(A33="","",TRIM(IF(AND(N33&lt;&gt;"",N33&lt;0.5),"Low adoption. ","")&amp;IF(AND(B33&lt;&gt;"",COUNTIF($B$4:$B$63,B33)&gt;1),"Possible overlap in category. ","")&amp;IF(AND(Q33&lt;&gt;"",Q33&gt;=0,Q33&lt;=90),"Renewal due soon. ","")&amp;IF(H33="N","Not connected to CRM. ","")))</f>
        <v/>
      </c>
    </row>
    <row r="34">
      <c r="A34" s="17" t="n"/>
      <c r="B34" s="17" t="n"/>
      <c r="C34" s="17" t="n"/>
      <c r="D34" s="17" t="n"/>
      <c r="E34" s="18" t="n"/>
      <c r="F34" s="17" t="n"/>
      <c r="G34" s="17" t="n"/>
      <c r="H34" s="17" t="n"/>
      <c r="I34" s="17" t="n"/>
      <c r="J34" s="17" t="n"/>
      <c r="K34" s="19" t="n"/>
      <c r="L34" s="17" t="n"/>
      <c r="M34" s="17" t="n"/>
      <c r="N34" s="14">
        <f>IF(OR(F34="",G34="",F34=0),"",G34/F34)</f>
        <v/>
      </c>
      <c r="O34" s="15">
        <f>IF(OR(E34="",G34="",G34=0),"",E34/G34)</f>
        <v/>
      </c>
      <c r="P34" s="15">
        <f>IF(OR(E34="",N34=""),"",E34*(1-N34))</f>
        <v/>
      </c>
      <c r="Q34" s="16">
        <f>IF(K34="","",K34-TODAY())</f>
        <v/>
      </c>
      <c r="R34" s="16">
        <f>IF(A34="","",TRIM(IF(AND(N34&lt;&gt;"",N34&lt;0.5),"Low adoption. ","")&amp;IF(AND(B34&lt;&gt;"",COUNTIF($B$4:$B$63,B34)&gt;1),"Possible overlap in category. ","")&amp;IF(AND(Q34&lt;&gt;"",Q34&gt;=0,Q34&lt;=90),"Renewal due soon. ","")&amp;IF(H34="N","Not connected to CRM. ","")))</f>
        <v/>
      </c>
    </row>
    <row r="35">
      <c r="A35" s="17" t="n"/>
      <c r="B35" s="17" t="n"/>
      <c r="C35" s="17" t="n"/>
      <c r="D35" s="17" t="n"/>
      <c r="E35" s="18" t="n"/>
      <c r="F35" s="17" t="n"/>
      <c r="G35" s="17" t="n"/>
      <c r="H35" s="17" t="n"/>
      <c r="I35" s="17" t="n"/>
      <c r="J35" s="17" t="n"/>
      <c r="K35" s="19" t="n"/>
      <c r="L35" s="17" t="n"/>
      <c r="M35" s="17" t="n"/>
      <c r="N35" s="14">
        <f>IF(OR(F35="",G35="",F35=0),"",G35/F35)</f>
        <v/>
      </c>
      <c r="O35" s="15">
        <f>IF(OR(E35="",G35="",G35=0),"",E35/G35)</f>
        <v/>
      </c>
      <c r="P35" s="15">
        <f>IF(OR(E35="",N35=""),"",E35*(1-N35))</f>
        <v/>
      </c>
      <c r="Q35" s="16">
        <f>IF(K35="","",K35-TODAY())</f>
        <v/>
      </c>
      <c r="R35" s="16">
        <f>IF(A35="","",TRIM(IF(AND(N35&lt;&gt;"",N35&lt;0.5),"Low adoption. ","")&amp;IF(AND(B35&lt;&gt;"",COUNTIF($B$4:$B$63,B35)&gt;1),"Possible overlap in category. ","")&amp;IF(AND(Q35&lt;&gt;"",Q35&gt;=0,Q35&lt;=90),"Renewal due soon. ","")&amp;IF(H35="N","Not connected to CRM. ","")))</f>
        <v/>
      </c>
    </row>
    <row r="36">
      <c r="A36" s="17" t="n"/>
      <c r="B36" s="17" t="n"/>
      <c r="C36" s="17" t="n"/>
      <c r="D36" s="17" t="n"/>
      <c r="E36" s="18" t="n"/>
      <c r="F36" s="17" t="n"/>
      <c r="G36" s="17" t="n"/>
      <c r="H36" s="17" t="n"/>
      <c r="I36" s="17" t="n"/>
      <c r="J36" s="17" t="n"/>
      <c r="K36" s="19" t="n"/>
      <c r="L36" s="17" t="n"/>
      <c r="M36" s="17" t="n"/>
      <c r="N36" s="14">
        <f>IF(OR(F36="",G36="",F36=0),"",G36/F36)</f>
        <v/>
      </c>
      <c r="O36" s="15">
        <f>IF(OR(E36="",G36="",G36=0),"",E36/G36)</f>
        <v/>
      </c>
      <c r="P36" s="15">
        <f>IF(OR(E36="",N36=""),"",E36*(1-N36))</f>
        <v/>
      </c>
      <c r="Q36" s="16">
        <f>IF(K36="","",K36-TODAY())</f>
        <v/>
      </c>
      <c r="R36" s="16">
        <f>IF(A36="","",TRIM(IF(AND(N36&lt;&gt;"",N36&lt;0.5),"Low adoption. ","")&amp;IF(AND(B36&lt;&gt;"",COUNTIF($B$4:$B$63,B36)&gt;1),"Possible overlap in category. ","")&amp;IF(AND(Q36&lt;&gt;"",Q36&gt;=0,Q36&lt;=90),"Renewal due soon. ","")&amp;IF(H36="N","Not connected to CRM. ","")))</f>
        <v/>
      </c>
    </row>
    <row r="37">
      <c r="A37" s="17" t="n"/>
      <c r="B37" s="17" t="n"/>
      <c r="C37" s="17" t="n"/>
      <c r="D37" s="17" t="n"/>
      <c r="E37" s="18" t="n"/>
      <c r="F37" s="17" t="n"/>
      <c r="G37" s="17" t="n"/>
      <c r="H37" s="17" t="n"/>
      <c r="I37" s="17" t="n"/>
      <c r="J37" s="17" t="n"/>
      <c r="K37" s="19" t="n"/>
      <c r="L37" s="17" t="n"/>
      <c r="M37" s="17" t="n"/>
      <c r="N37" s="14">
        <f>IF(OR(F37="",G37="",F37=0),"",G37/F37)</f>
        <v/>
      </c>
      <c r="O37" s="15">
        <f>IF(OR(E37="",G37="",G37=0),"",E37/G37)</f>
        <v/>
      </c>
      <c r="P37" s="15">
        <f>IF(OR(E37="",N37=""),"",E37*(1-N37))</f>
        <v/>
      </c>
      <c r="Q37" s="16">
        <f>IF(K37="","",K37-TODAY())</f>
        <v/>
      </c>
      <c r="R37" s="16">
        <f>IF(A37="","",TRIM(IF(AND(N37&lt;&gt;"",N37&lt;0.5),"Low adoption. ","")&amp;IF(AND(B37&lt;&gt;"",COUNTIF($B$4:$B$63,B37)&gt;1),"Possible overlap in category. ","")&amp;IF(AND(Q37&lt;&gt;"",Q37&gt;=0,Q37&lt;=90),"Renewal due soon. ","")&amp;IF(H37="N","Not connected to CRM. ","")))</f>
        <v/>
      </c>
    </row>
    <row r="38">
      <c r="A38" s="17" t="n"/>
      <c r="B38" s="17" t="n"/>
      <c r="C38" s="17" t="n"/>
      <c r="D38" s="17" t="n"/>
      <c r="E38" s="18" t="n"/>
      <c r="F38" s="17" t="n"/>
      <c r="G38" s="17" t="n"/>
      <c r="H38" s="17" t="n"/>
      <c r="I38" s="17" t="n"/>
      <c r="J38" s="17" t="n"/>
      <c r="K38" s="19" t="n"/>
      <c r="L38" s="17" t="n"/>
      <c r="M38" s="17" t="n"/>
      <c r="N38" s="14">
        <f>IF(OR(F38="",G38="",F38=0),"",G38/F38)</f>
        <v/>
      </c>
      <c r="O38" s="15">
        <f>IF(OR(E38="",G38="",G38=0),"",E38/G38)</f>
        <v/>
      </c>
      <c r="P38" s="15">
        <f>IF(OR(E38="",N38=""),"",E38*(1-N38))</f>
        <v/>
      </c>
      <c r="Q38" s="16">
        <f>IF(K38="","",K38-TODAY())</f>
        <v/>
      </c>
      <c r="R38" s="16">
        <f>IF(A38="","",TRIM(IF(AND(N38&lt;&gt;"",N38&lt;0.5),"Low adoption. ","")&amp;IF(AND(B38&lt;&gt;"",COUNTIF($B$4:$B$63,B38)&gt;1),"Possible overlap in category. ","")&amp;IF(AND(Q38&lt;&gt;"",Q38&gt;=0,Q38&lt;=90),"Renewal due soon. ","")&amp;IF(H38="N","Not connected to CRM. ","")))</f>
        <v/>
      </c>
    </row>
    <row r="39">
      <c r="A39" s="17" t="n"/>
      <c r="B39" s="17" t="n"/>
      <c r="C39" s="17" t="n"/>
      <c r="D39" s="17" t="n"/>
      <c r="E39" s="18" t="n"/>
      <c r="F39" s="17" t="n"/>
      <c r="G39" s="17" t="n"/>
      <c r="H39" s="17" t="n"/>
      <c r="I39" s="17" t="n"/>
      <c r="J39" s="17" t="n"/>
      <c r="K39" s="19" t="n"/>
      <c r="L39" s="17" t="n"/>
      <c r="M39" s="17" t="n"/>
      <c r="N39" s="14">
        <f>IF(OR(F39="",G39="",F39=0),"",G39/F39)</f>
        <v/>
      </c>
      <c r="O39" s="15">
        <f>IF(OR(E39="",G39="",G39=0),"",E39/G39)</f>
        <v/>
      </c>
      <c r="P39" s="15">
        <f>IF(OR(E39="",N39=""),"",E39*(1-N39))</f>
        <v/>
      </c>
      <c r="Q39" s="16">
        <f>IF(K39="","",K39-TODAY())</f>
        <v/>
      </c>
      <c r="R39" s="16">
        <f>IF(A39="","",TRIM(IF(AND(N39&lt;&gt;"",N39&lt;0.5),"Low adoption. ","")&amp;IF(AND(B39&lt;&gt;"",COUNTIF($B$4:$B$63,B39)&gt;1),"Possible overlap in category. ","")&amp;IF(AND(Q39&lt;&gt;"",Q39&gt;=0,Q39&lt;=90),"Renewal due soon. ","")&amp;IF(H39="N","Not connected to CRM. ","")))</f>
        <v/>
      </c>
    </row>
    <row r="40">
      <c r="A40" s="17" t="n"/>
      <c r="B40" s="17" t="n"/>
      <c r="C40" s="17" t="n"/>
      <c r="D40" s="17" t="n"/>
      <c r="E40" s="18" t="n"/>
      <c r="F40" s="17" t="n"/>
      <c r="G40" s="17" t="n"/>
      <c r="H40" s="17" t="n"/>
      <c r="I40" s="17" t="n"/>
      <c r="J40" s="17" t="n"/>
      <c r="K40" s="19" t="n"/>
      <c r="L40" s="17" t="n"/>
      <c r="M40" s="17" t="n"/>
      <c r="N40" s="14">
        <f>IF(OR(F40="",G40="",F40=0),"",G40/F40)</f>
        <v/>
      </c>
      <c r="O40" s="15">
        <f>IF(OR(E40="",G40="",G40=0),"",E40/G40)</f>
        <v/>
      </c>
      <c r="P40" s="15">
        <f>IF(OR(E40="",N40=""),"",E40*(1-N40))</f>
        <v/>
      </c>
      <c r="Q40" s="16">
        <f>IF(K40="","",K40-TODAY())</f>
        <v/>
      </c>
      <c r="R40" s="16">
        <f>IF(A40="","",TRIM(IF(AND(N40&lt;&gt;"",N40&lt;0.5),"Low adoption. ","")&amp;IF(AND(B40&lt;&gt;"",COUNTIF($B$4:$B$63,B40)&gt;1),"Possible overlap in category. ","")&amp;IF(AND(Q40&lt;&gt;"",Q40&gt;=0,Q40&lt;=90),"Renewal due soon. ","")&amp;IF(H40="N","Not connected to CRM. ","")))</f>
        <v/>
      </c>
    </row>
    <row r="41">
      <c r="A41" s="17" t="n"/>
      <c r="B41" s="17" t="n"/>
      <c r="C41" s="17" t="n"/>
      <c r="D41" s="17" t="n"/>
      <c r="E41" s="18" t="n"/>
      <c r="F41" s="17" t="n"/>
      <c r="G41" s="17" t="n"/>
      <c r="H41" s="17" t="n"/>
      <c r="I41" s="17" t="n"/>
      <c r="J41" s="17" t="n"/>
      <c r="K41" s="19" t="n"/>
      <c r="L41" s="17" t="n"/>
      <c r="M41" s="17" t="n"/>
      <c r="N41" s="14">
        <f>IF(OR(F41="",G41="",F41=0),"",G41/F41)</f>
        <v/>
      </c>
      <c r="O41" s="15">
        <f>IF(OR(E41="",G41="",G41=0),"",E41/G41)</f>
        <v/>
      </c>
      <c r="P41" s="15">
        <f>IF(OR(E41="",N41=""),"",E41*(1-N41))</f>
        <v/>
      </c>
      <c r="Q41" s="16">
        <f>IF(K41="","",K41-TODAY())</f>
        <v/>
      </c>
      <c r="R41" s="16">
        <f>IF(A41="","",TRIM(IF(AND(N41&lt;&gt;"",N41&lt;0.5),"Low adoption. ","")&amp;IF(AND(B41&lt;&gt;"",COUNTIF($B$4:$B$63,B41)&gt;1),"Possible overlap in category. ","")&amp;IF(AND(Q41&lt;&gt;"",Q41&gt;=0,Q41&lt;=90),"Renewal due soon. ","")&amp;IF(H41="N","Not connected to CRM. ","")))</f>
        <v/>
      </c>
    </row>
    <row r="42">
      <c r="A42" s="17" t="n"/>
      <c r="B42" s="17" t="n"/>
      <c r="C42" s="17" t="n"/>
      <c r="D42" s="17" t="n"/>
      <c r="E42" s="18" t="n"/>
      <c r="F42" s="17" t="n"/>
      <c r="G42" s="17" t="n"/>
      <c r="H42" s="17" t="n"/>
      <c r="I42" s="17" t="n"/>
      <c r="J42" s="17" t="n"/>
      <c r="K42" s="19" t="n"/>
      <c r="L42" s="17" t="n"/>
      <c r="M42" s="17" t="n"/>
      <c r="N42" s="14">
        <f>IF(OR(F42="",G42="",F42=0),"",G42/F42)</f>
        <v/>
      </c>
      <c r="O42" s="15">
        <f>IF(OR(E42="",G42="",G42=0),"",E42/G42)</f>
        <v/>
      </c>
      <c r="P42" s="15">
        <f>IF(OR(E42="",N42=""),"",E42*(1-N42))</f>
        <v/>
      </c>
      <c r="Q42" s="16">
        <f>IF(K42="","",K42-TODAY())</f>
        <v/>
      </c>
      <c r="R42" s="16">
        <f>IF(A42="","",TRIM(IF(AND(N42&lt;&gt;"",N42&lt;0.5),"Low adoption. ","")&amp;IF(AND(B42&lt;&gt;"",COUNTIF($B$4:$B$63,B42)&gt;1),"Possible overlap in category. ","")&amp;IF(AND(Q42&lt;&gt;"",Q42&gt;=0,Q42&lt;=90),"Renewal due soon. ","")&amp;IF(H42="N","Not connected to CRM. ","")))</f>
        <v/>
      </c>
    </row>
    <row r="43">
      <c r="A43" s="17" t="n"/>
      <c r="B43" s="17" t="n"/>
      <c r="C43" s="17" t="n"/>
      <c r="D43" s="17" t="n"/>
      <c r="E43" s="18" t="n"/>
      <c r="F43" s="17" t="n"/>
      <c r="G43" s="17" t="n"/>
      <c r="H43" s="17" t="n"/>
      <c r="I43" s="17" t="n"/>
      <c r="J43" s="17" t="n"/>
      <c r="K43" s="19" t="n"/>
      <c r="L43" s="17" t="n"/>
      <c r="M43" s="17" t="n"/>
      <c r="N43" s="14">
        <f>IF(OR(F43="",G43="",F43=0),"",G43/F43)</f>
        <v/>
      </c>
      <c r="O43" s="15">
        <f>IF(OR(E43="",G43="",G43=0),"",E43/G43)</f>
        <v/>
      </c>
      <c r="P43" s="15">
        <f>IF(OR(E43="",N43=""),"",E43*(1-N43))</f>
        <v/>
      </c>
      <c r="Q43" s="16">
        <f>IF(K43="","",K43-TODAY())</f>
        <v/>
      </c>
      <c r="R43" s="16">
        <f>IF(A43="","",TRIM(IF(AND(N43&lt;&gt;"",N43&lt;0.5),"Low adoption. ","")&amp;IF(AND(B43&lt;&gt;"",COUNTIF($B$4:$B$63,B43)&gt;1),"Possible overlap in category. ","")&amp;IF(AND(Q43&lt;&gt;"",Q43&gt;=0,Q43&lt;=90),"Renewal due soon. ","")&amp;IF(H43="N","Not connected to CRM. ","")))</f>
        <v/>
      </c>
    </row>
    <row r="44">
      <c r="A44" s="17" t="n"/>
      <c r="B44" s="17" t="n"/>
      <c r="C44" s="17" t="n"/>
      <c r="D44" s="17" t="n"/>
      <c r="E44" s="18" t="n"/>
      <c r="F44" s="17" t="n"/>
      <c r="G44" s="17" t="n"/>
      <c r="H44" s="17" t="n"/>
      <c r="I44" s="17" t="n"/>
      <c r="J44" s="17" t="n"/>
      <c r="K44" s="19" t="n"/>
      <c r="L44" s="17" t="n"/>
      <c r="M44" s="17" t="n"/>
      <c r="N44" s="14">
        <f>IF(OR(F44="",G44="",F44=0),"",G44/F44)</f>
        <v/>
      </c>
      <c r="O44" s="15">
        <f>IF(OR(E44="",G44="",G44=0),"",E44/G44)</f>
        <v/>
      </c>
      <c r="P44" s="15">
        <f>IF(OR(E44="",N44=""),"",E44*(1-N44))</f>
        <v/>
      </c>
      <c r="Q44" s="16">
        <f>IF(K44="","",K44-TODAY())</f>
        <v/>
      </c>
      <c r="R44" s="16">
        <f>IF(A44="","",TRIM(IF(AND(N44&lt;&gt;"",N44&lt;0.5),"Low adoption. ","")&amp;IF(AND(B44&lt;&gt;"",COUNTIF($B$4:$B$63,B44)&gt;1),"Possible overlap in category. ","")&amp;IF(AND(Q44&lt;&gt;"",Q44&gt;=0,Q44&lt;=90),"Renewal due soon. ","")&amp;IF(H44="N","Not connected to CRM. ","")))</f>
        <v/>
      </c>
    </row>
    <row r="45">
      <c r="A45" s="17" t="n"/>
      <c r="B45" s="17" t="n"/>
      <c r="C45" s="17" t="n"/>
      <c r="D45" s="17" t="n"/>
      <c r="E45" s="18" t="n"/>
      <c r="F45" s="17" t="n"/>
      <c r="G45" s="17" t="n"/>
      <c r="H45" s="17" t="n"/>
      <c r="I45" s="17" t="n"/>
      <c r="J45" s="17" t="n"/>
      <c r="K45" s="19" t="n"/>
      <c r="L45" s="17" t="n"/>
      <c r="M45" s="17" t="n"/>
      <c r="N45" s="14">
        <f>IF(OR(F45="",G45="",F45=0),"",G45/F45)</f>
        <v/>
      </c>
      <c r="O45" s="15">
        <f>IF(OR(E45="",G45="",G45=0),"",E45/G45)</f>
        <v/>
      </c>
      <c r="P45" s="15">
        <f>IF(OR(E45="",N45=""),"",E45*(1-N45))</f>
        <v/>
      </c>
      <c r="Q45" s="16">
        <f>IF(K45="","",K45-TODAY())</f>
        <v/>
      </c>
      <c r="R45" s="16">
        <f>IF(A45="","",TRIM(IF(AND(N45&lt;&gt;"",N45&lt;0.5),"Low adoption. ","")&amp;IF(AND(B45&lt;&gt;"",COUNTIF($B$4:$B$63,B45)&gt;1),"Possible overlap in category. ","")&amp;IF(AND(Q45&lt;&gt;"",Q45&gt;=0,Q45&lt;=90),"Renewal due soon. ","")&amp;IF(H45="N","Not connected to CRM. ","")))</f>
        <v/>
      </c>
    </row>
    <row r="46">
      <c r="A46" s="17" t="n"/>
      <c r="B46" s="17" t="n"/>
      <c r="C46" s="17" t="n"/>
      <c r="D46" s="17" t="n"/>
      <c r="E46" s="18" t="n"/>
      <c r="F46" s="17" t="n"/>
      <c r="G46" s="17" t="n"/>
      <c r="H46" s="17" t="n"/>
      <c r="I46" s="17" t="n"/>
      <c r="J46" s="17" t="n"/>
      <c r="K46" s="19" t="n"/>
      <c r="L46" s="17" t="n"/>
      <c r="M46" s="17" t="n"/>
      <c r="N46" s="14">
        <f>IF(OR(F46="",G46="",F46=0),"",G46/F46)</f>
        <v/>
      </c>
      <c r="O46" s="15">
        <f>IF(OR(E46="",G46="",G46=0),"",E46/G46)</f>
        <v/>
      </c>
      <c r="P46" s="15">
        <f>IF(OR(E46="",N46=""),"",E46*(1-N46))</f>
        <v/>
      </c>
      <c r="Q46" s="16">
        <f>IF(K46="","",K46-TODAY())</f>
        <v/>
      </c>
      <c r="R46" s="16">
        <f>IF(A46="","",TRIM(IF(AND(N46&lt;&gt;"",N46&lt;0.5),"Low adoption. ","")&amp;IF(AND(B46&lt;&gt;"",COUNTIF($B$4:$B$63,B46)&gt;1),"Possible overlap in category. ","")&amp;IF(AND(Q46&lt;&gt;"",Q46&gt;=0,Q46&lt;=90),"Renewal due soon. ","")&amp;IF(H46="N","Not connected to CRM. ","")))</f>
        <v/>
      </c>
    </row>
    <row r="47">
      <c r="A47" s="17" t="n"/>
      <c r="B47" s="17" t="n"/>
      <c r="C47" s="17" t="n"/>
      <c r="D47" s="17" t="n"/>
      <c r="E47" s="18" t="n"/>
      <c r="F47" s="17" t="n"/>
      <c r="G47" s="17" t="n"/>
      <c r="H47" s="17" t="n"/>
      <c r="I47" s="17" t="n"/>
      <c r="J47" s="17" t="n"/>
      <c r="K47" s="19" t="n"/>
      <c r="L47" s="17" t="n"/>
      <c r="M47" s="17" t="n"/>
      <c r="N47" s="14">
        <f>IF(OR(F47="",G47="",F47=0),"",G47/F47)</f>
        <v/>
      </c>
      <c r="O47" s="15">
        <f>IF(OR(E47="",G47="",G47=0),"",E47/G47)</f>
        <v/>
      </c>
      <c r="P47" s="15">
        <f>IF(OR(E47="",N47=""),"",E47*(1-N47))</f>
        <v/>
      </c>
      <c r="Q47" s="16">
        <f>IF(K47="","",K47-TODAY())</f>
        <v/>
      </c>
      <c r="R47" s="16">
        <f>IF(A47="","",TRIM(IF(AND(N47&lt;&gt;"",N47&lt;0.5),"Low adoption. ","")&amp;IF(AND(B47&lt;&gt;"",COUNTIF($B$4:$B$63,B47)&gt;1),"Possible overlap in category. ","")&amp;IF(AND(Q47&lt;&gt;"",Q47&gt;=0,Q47&lt;=90),"Renewal due soon. ","")&amp;IF(H47="N","Not connected to CRM. ","")))</f>
        <v/>
      </c>
    </row>
    <row r="48">
      <c r="A48" s="17" t="n"/>
      <c r="B48" s="17" t="n"/>
      <c r="C48" s="17" t="n"/>
      <c r="D48" s="17" t="n"/>
      <c r="E48" s="18" t="n"/>
      <c r="F48" s="17" t="n"/>
      <c r="G48" s="17" t="n"/>
      <c r="H48" s="17" t="n"/>
      <c r="I48" s="17" t="n"/>
      <c r="J48" s="17" t="n"/>
      <c r="K48" s="19" t="n"/>
      <c r="L48" s="17" t="n"/>
      <c r="M48" s="17" t="n"/>
      <c r="N48" s="14">
        <f>IF(OR(F48="",G48="",F48=0),"",G48/F48)</f>
        <v/>
      </c>
      <c r="O48" s="15">
        <f>IF(OR(E48="",G48="",G48=0),"",E48/G48)</f>
        <v/>
      </c>
      <c r="P48" s="15">
        <f>IF(OR(E48="",N48=""),"",E48*(1-N48))</f>
        <v/>
      </c>
      <c r="Q48" s="16">
        <f>IF(K48="","",K48-TODAY())</f>
        <v/>
      </c>
      <c r="R48" s="16">
        <f>IF(A48="","",TRIM(IF(AND(N48&lt;&gt;"",N48&lt;0.5),"Low adoption. ","")&amp;IF(AND(B48&lt;&gt;"",COUNTIF($B$4:$B$63,B48)&gt;1),"Possible overlap in category. ","")&amp;IF(AND(Q48&lt;&gt;"",Q48&gt;=0,Q48&lt;=90),"Renewal due soon. ","")&amp;IF(H48="N","Not connected to CRM. ","")))</f>
        <v/>
      </c>
    </row>
    <row r="49">
      <c r="A49" s="17" t="n"/>
      <c r="B49" s="17" t="n"/>
      <c r="C49" s="17" t="n"/>
      <c r="D49" s="17" t="n"/>
      <c r="E49" s="18" t="n"/>
      <c r="F49" s="17" t="n"/>
      <c r="G49" s="17" t="n"/>
      <c r="H49" s="17" t="n"/>
      <c r="I49" s="17" t="n"/>
      <c r="J49" s="17" t="n"/>
      <c r="K49" s="19" t="n"/>
      <c r="L49" s="17" t="n"/>
      <c r="M49" s="17" t="n"/>
      <c r="N49" s="14">
        <f>IF(OR(F49="",G49="",F49=0),"",G49/F49)</f>
        <v/>
      </c>
      <c r="O49" s="15">
        <f>IF(OR(E49="",G49="",G49=0),"",E49/G49)</f>
        <v/>
      </c>
      <c r="P49" s="15">
        <f>IF(OR(E49="",N49=""),"",E49*(1-N49))</f>
        <v/>
      </c>
      <c r="Q49" s="16">
        <f>IF(K49="","",K49-TODAY())</f>
        <v/>
      </c>
      <c r="R49" s="16">
        <f>IF(A49="","",TRIM(IF(AND(N49&lt;&gt;"",N49&lt;0.5),"Low adoption. ","")&amp;IF(AND(B49&lt;&gt;"",COUNTIF($B$4:$B$63,B49)&gt;1),"Possible overlap in category. ","")&amp;IF(AND(Q49&lt;&gt;"",Q49&gt;=0,Q49&lt;=90),"Renewal due soon. ","")&amp;IF(H49="N","Not connected to CRM. ","")))</f>
        <v/>
      </c>
    </row>
    <row r="50">
      <c r="A50" s="17" t="n"/>
      <c r="B50" s="17" t="n"/>
      <c r="C50" s="17" t="n"/>
      <c r="D50" s="17" t="n"/>
      <c r="E50" s="18" t="n"/>
      <c r="F50" s="17" t="n"/>
      <c r="G50" s="17" t="n"/>
      <c r="H50" s="17" t="n"/>
      <c r="I50" s="17" t="n"/>
      <c r="J50" s="17" t="n"/>
      <c r="K50" s="19" t="n"/>
      <c r="L50" s="17" t="n"/>
      <c r="M50" s="17" t="n"/>
      <c r="N50" s="14">
        <f>IF(OR(F50="",G50="",F50=0),"",G50/F50)</f>
        <v/>
      </c>
      <c r="O50" s="15">
        <f>IF(OR(E50="",G50="",G50=0),"",E50/G50)</f>
        <v/>
      </c>
      <c r="P50" s="15">
        <f>IF(OR(E50="",N50=""),"",E50*(1-N50))</f>
        <v/>
      </c>
      <c r="Q50" s="16">
        <f>IF(K50="","",K50-TODAY())</f>
        <v/>
      </c>
      <c r="R50" s="16">
        <f>IF(A50="","",TRIM(IF(AND(N50&lt;&gt;"",N50&lt;0.5),"Low adoption. ","")&amp;IF(AND(B50&lt;&gt;"",COUNTIF($B$4:$B$63,B50)&gt;1),"Possible overlap in category. ","")&amp;IF(AND(Q50&lt;&gt;"",Q50&gt;=0,Q50&lt;=90),"Renewal due soon. ","")&amp;IF(H50="N","Not connected to CRM. ","")))</f>
        <v/>
      </c>
    </row>
    <row r="51">
      <c r="A51" s="17" t="n"/>
      <c r="B51" s="17" t="n"/>
      <c r="C51" s="17" t="n"/>
      <c r="D51" s="17" t="n"/>
      <c r="E51" s="18" t="n"/>
      <c r="F51" s="17" t="n"/>
      <c r="G51" s="17" t="n"/>
      <c r="H51" s="17" t="n"/>
      <c r="I51" s="17" t="n"/>
      <c r="J51" s="17" t="n"/>
      <c r="K51" s="19" t="n"/>
      <c r="L51" s="17" t="n"/>
      <c r="M51" s="17" t="n"/>
      <c r="N51" s="14">
        <f>IF(OR(F51="",G51="",F51=0),"",G51/F51)</f>
        <v/>
      </c>
      <c r="O51" s="15">
        <f>IF(OR(E51="",G51="",G51=0),"",E51/G51)</f>
        <v/>
      </c>
      <c r="P51" s="15">
        <f>IF(OR(E51="",N51=""),"",E51*(1-N51))</f>
        <v/>
      </c>
      <c r="Q51" s="16">
        <f>IF(K51="","",K51-TODAY())</f>
        <v/>
      </c>
      <c r="R51" s="16">
        <f>IF(A51="","",TRIM(IF(AND(N51&lt;&gt;"",N51&lt;0.5),"Low adoption. ","")&amp;IF(AND(B51&lt;&gt;"",COUNTIF($B$4:$B$63,B51)&gt;1),"Possible overlap in category. ","")&amp;IF(AND(Q51&lt;&gt;"",Q51&gt;=0,Q51&lt;=90),"Renewal due soon. ","")&amp;IF(H51="N","Not connected to CRM. ","")))</f>
        <v/>
      </c>
    </row>
    <row r="52">
      <c r="A52" s="17" t="n"/>
      <c r="B52" s="17" t="n"/>
      <c r="C52" s="17" t="n"/>
      <c r="D52" s="17" t="n"/>
      <c r="E52" s="18" t="n"/>
      <c r="F52" s="17" t="n"/>
      <c r="G52" s="17" t="n"/>
      <c r="H52" s="17" t="n"/>
      <c r="I52" s="17" t="n"/>
      <c r="J52" s="17" t="n"/>
      <c r="K52" s="19" t="n"/>
      <c r="L52" s="17" t="n"/>
      <c r="M52" s="17" t="n"/>
      <c r="N52" s="14">
        <f>IF(OR(F52="",G52="",F52=0),"",G52/F52)</f>
        <v/>
      </c>
      <c r="O52" s="15">
        <f>IF(OR(E52="",G52="",G52=0),"",E52/G52)</f>
        <v/>
      </c>
      <c r="P52" s="15">
        <f>IF(OR(E52="",N52=""),"",E52*(1-N52))</f>
        <v/>
      </c>
      <c r="Q52" s="16">
        <f>IF(K52="","",K52-TODAY())</f>
        <v/>
      </c>
      <c r="R52" s="16">
        <f>IF(A52="","",TRIM(IF(AND(N52&lt;&gt;"",N52&lt;0.5),"Low adoption. ","")&amp;IF(AND(B52&lt;&gt;"",COUNTIF($B$4:$B$63,B52)&gt;1),"Possible overlap in category. ","")&amp;IF(AND(Q52&lt;&gt;"",Q52&gt;=0,Q52&lt;=90),"Renewal due soon. ","")&amp;IF(H52="N","Not connected to CRM. ","")))</f>
        <v/>
      </c>
    </row>
    <row r="53">
      <c r="A53" s="17" t="n"/>
      <c r="B53" s="17" t="n"/>
      <c r="C53" s="17" t="n"/>
      <c r="D53" s="17" t="n"/>
      <c r="E53" s="18" t="n"/>
      <c r="F53" s="17" t="n"/>
      <c r="G53" s="17" t="n"/>
      <c r="H53" s="17" t="n"/>
      <c r="I53" s="17" t="n"/>
      <c r="J53" s="17" t="n"/>
      <c r="K53" s="19" t="n"/>
      <c r="L53" s="17" t="n"/>
      <c r="M53" s="17" t="n"/>
      <c r="N53" s="14">
        <f>IF(OR(F53="",G53="",F53=0),"",G53/F53)</f>
        <v/>
      </c>
      <c r="O53" s="15">
        <f>IF(OR(E53="",G53="",G53=0),"",E53/G53)</f>
        <v/>
      </c>
      <c r="P53" s="15">
        <f>IF(OR(E53="",N53=""),"",E53*(1-N53))</f>
        <v/>
      </c>
      <c r="Q53" s="16">
        <f>IF(K53="","",K53-TODAY())</f>
        <v/>
      </c>
      <c r="R53" s="16">
        <f>IF(A53="","",TRIM(IF(AND(N53&lt;&gt;"",N53&lt;0.5),"Low adoption. ","")&amp;IF(AND(B53&lt;&gt;"",COUNTIF($B$4:$B$63,B53)&gt;1),"Possible overlap in category. ","")&amp;IF(AND(Q53&lt;&gt;"",Q53&gt;=0,Q53&lt;=90),"Renewal due soon. ","")&amp;IF(H53="N","Not connected to CRM. ","")))</f>
        <v/>
      </c>
    </row>
    <row r="54">
      <c r="A54" s="17" t="n"/>
      <c r="B54" s="17" t="n"/>
      <c r="C54" s="17" t="n"/>
      <c r="D54" s="17" t="n"/>
      <c r="E54" s="18" t="n"/>
      <c r="F54" s="17" t="n"/>
      <c r="G54" s="17" t="n"/>
      <c r="H54" s="17" t="n"/>
      <c r="I54" s="17" t="n"/>
      <c r="J54" s="17" t="n"/>
      <c r="K54" s="19" t="n"/>
      <c r="L54" s="17" t="n"/>
      <c r="M54" s="17" t="n"/>
      <c r="N54" s="14">
        <f>IF(OR(F54="",G54="",F54=0),"",G54/F54)</f>
        <v/>
      </c>
      <c r="O54" s="15">
        <f>IF(OR(E54="",G54="",G54=0),"",E54/G54)</f>
        <v/>
      </c>
      <c r="P54" s="15">
        <f>IF(OR(E54="",N54=""),"",E54*(1-N54))</f>
        <v/>
      </c>
      <c r="Q54" s="16">
        <f>IF(K54="","",K54-TODAY())</f>
        <v/>
      </c>
      <c r="R54" s="16">
        <f>IF(A54="","",TRIM(IF(AND(N54&lt;&gt;"",N54&lt;0.5),"Low adoption. ","")&amp;IF(AND(B54&lt;&gt;"",COUNTIF($B$4:$B$63,B54)&gt;1),"Possible overlap in category. ","")&amp;IF(AND(Q54&lt;&gt;"",Q54&gt;=0,Q54&lt;=90),"Renewal due soon. ","")&amp;IF(H54="N","Not connected to CRM. ","")))</f>
        <v/>
      </c>
    </row>
    <row r="55">
      <c r="A55" s="17" t="n"/>
      <c r="B55" s="17" t="n"/>
      <c r="C55" s="17" t="n"/>
      <c r="D55" s="17" t="n"/>
      <c r="E55" s="18" t="n"/>
      <c r="F55" s="17" t="n"/>
      <c r="G55" s="17" t="n"/>
      <c r="H55" s="17" t="n"/>
      <c r="I55" s="17" t="n"/>
      <c r="J55" s="17" t="n"/>
      <c r="K55" s="19" t="n"/>
      <c r="L55" s="17" t="n"/>
      <c r="M55" s="17" t="n"/>
      <c r="N55" s="14">
        <f>IF(OR(F55="",G55="",F55=0),"",G55/F55)</f>
        <v/>
      </c>
      <c r="O55" s="15">
        <f>IF(OR(E55="",G55="",G55=0),"",E55/G55)</f>
        <v/>
      </c>
      <c r="P55" s="15">
        <f>IF(OR(E55="",N55=""),"",E55*(1-N55))</f>
        <v/>
      </c>
      <c r="Q55" s="16">
        <f>IF(K55="","",K55-TODAY())</f>
        <v/>
      </c>
      <c r="R55" s="16">
        <f>IF(A55="","",TRIM(IF(AND(N55&lt;&gt;"",N55&lt;0.5),"Low adoption. ","")&amp;IF(AND(B55&lt;&gt;"",COUNTIF($B$4:$B$63,B55)&gt;1),"Possible overlap in category. ","")&amp;IF(AND(Q55&lt;&gt;"",Q55&gt;=0,Q55&lt;=90),"Renewal due soon. ","")&amp;IF(H55="N","Not connected to CRM. ","")))</f>
        <v/>
      </c>
    </row>
    <row r="56">
      <c r="A56" s="17" t="n"/>
      <c r="B56" s="17" t="n"/>
      <c r="C56" s="17" t="n"/>
      <c r="D56" s="17" t="n"/>
      <c r="E56" s="18" t="n"/>
      <c r="F56" s="17" t="n"/>
      <c r="G56" s="17" t="n"/>
      <c r="H56" s="17" t="n"/>
      <c r="I56" s="17" t="n"/>
      <c r="J56" s="17" t="n"/>
      <c r="K56" s="19" t="n"/>
      <c r="L56" s="17" t="n"/>
      <c r="M56" s="17" t="n"/>
      <c r="N56" s="14">
        <f>IF(OR(F56="",G56="",F56=0),"",G56/F56)</f>
        <v/>
      </c>
      <c r="O56" s="15">
        <f>IF(OR(E56="",G56="",G56=0),"",E56/G56)</f>
        <v/>
      </c>
      <c r="P56" s="15">
        <f>IF(OR(E56="",N56=""),"",E56*(1-N56))</f>
        <v/>
      </c>
      <c r="Q56" s="16">
        <f>IF(K56="","",K56-TODAY())</f>
        <v/>
      </c>
      <c r="R56" s="16">
        <f>IF(A56="","",TRIM(IF(AND(N56&lt;&gt;"",N56&lt;0.5),"Low adoption. ","")&amp;IF(AND(B56&lt;&gt;"",COUNTIF($B$4:$B$63,B56)&gt;1),"Possible overlap in category. ","")&amp;IF(AND(Q56&lt;&gt;"",Q56&gt;=0,Q56&lt;=90),"Renewal due soon. ","")&amp;IF(H56="N","Not connected to CRM. ","")))</f>
        <v/>
      </c>
    </row>
    <row r="57">
      <c r="A57" s="17" t="n"/>
      <c r="B57" s="17" t="n"/>
      <c r="C57" s="17" t="n"/>
      <c r="D57" s="17" t="n"/>
      <c r="E57" s="18" t="n"/>
      <c r="F57" s="17" t="n"/>
      <c r="G57" s="17" t="n"/>
      <c r="H57" s="17" t="n"/>
      <c r="I57" s="17" t="n"/>
      <c r="J57" s="17" t="n"/>
      <c r="K57" s="19" t="n"/>
      <c r="L57" s="17" t="n"/>
      <c r="M57" s="17" t="n"/>
      <c r="N57" s="14">
        <f>IF(OR(F57="",G57="",F57=0),"",G57/F57)</f>
        <v/>
      </c>
      <c r="O57" s="15">
        <f>IF(OR(E57="",G57="",G57=0),"",E57/G57)</f>
        <v/>
      </c>
      <c r="P57" s="15">
        <f>IF(OR(E57="",N57=""),"",E57*(1-N57))</f>
        <v/>
      </c>
      <c r="Q57" s="16">
        <f>IF(K57="","",K57-TODAY())</f>
        <v/>
      </c>
      <c r="R57" s="16">
        <f>IF(A57="","",TRIM(IF(AND(N57&lt;&gt;"",N57&lt;0.5),"Low adoption. ","")&amp;IF(AND(B57&lt;&gt;"",COUNTIF($B$4:$B$63,B57)&gt;1),"Possible overlap in category. ","")&amp;IF(AND(Q57&lt;&gt;"",Q57&gt;=0,Q57&lt;=90),"Renewal due soon. ","")&amp;IF(H57="N","Not connected to CRM. ","")))</f>
        <v/>
      </c>
    </row>
    <row r="58">
      <c r="A58" s="17" t="n"/>
      <c r="B58" s="17" t="n"/>
      <c r="C58" s="17" t="n"/>
      <c r="D58" s="17" t="n"/>
      <c r="E58" s="18" t="n"/>
      <c r="F58" s="17" t="n"/>
      <c r="G58" s="17" t="n"/>
      <c r="H58" s="17" t="n"/>
      <c r="I58" s="17" t="n"/>
      <c r="J58" s="17" t="n"/>
      <c r="K58" s="19" t="n"/>
      <c r="L58" s="17" t="n"/>
      <c r="M58" s="17" t="n"/>
      <c r="N58" s="14">
        <f>IF(OR(F58="",G58="",F58=0),"",G58/F58)</f>
        <v/>
      </c>
      <c r="O58" s="15">
        <f>IF(OR(E58="",G58="",G58=0),"",E58/G58)</f>
        <v/>
      </c>
      <c r="P58" s="15">
        <f>IF(OR(E58="",N58=""),"",E58*(1-N58))</f>
        <v/>
      </c>
      <c r="Q58" s="16">
        <f>IF(K58="","",K58-TODAY())</f>
        <v/>
      </c>
      <c r="R58" s="16">
        <f>IF(A58="","",TRIM(IF(AND(N58&lt;&gt;"",N58&lt;0.5),"Low adoption. ","")&amp;IF(AND(B58&lt;&gt;"",COUNTIF($B$4:$B$63,B58)&gt;1),"Possible overlap in category. ","")&amp;IF(AND(Q58&lt;&gt;"",Q58&gt;=0,Q58&lt;=90),"Renewal due soon. ","")&amp;IF(H58="N","Not connected to CRM. ","")))</f>
        <v/>
      </c>
    </row>
    <row r="59">
      <c r="A59" s="17" t="n"/>
      <c r="B59" s="17" t="n"/>
      <c r="C59" s="17" t="n"/>
      <c r="D59" s="17" t="n"/>
      <c r="E59" s="18" t="n"/>
      <c r="F59" s="17" t="n"/>
      <c r="G59" s="17" t="n"/>
      <c r="H59" s="17" t="n"/>
      <c r="I59" s="17" t="n"/>
      <c r="J59" s="17" t="n"/>
      <c r="K59" s="19" t="n"/>
      <c r="L59" s="17" t="n"/>
      <c r="M59" s="17" t="n"/>
      <c r="N59" s="14">
        <f>IF(OR(F59="",G59="",F59=0),"",G59/F59)</f>
        <v/>
      </c>
      <c r="O59" s="15">
        <f>IF(OR(E59="",G59="",G59=0),"",E59/G59)</f>
        <v/>
      </c>
      <c r="P59" s="15">
        <f>IF(OR(E59="",N59=""),"",E59*(1-N59))</f>
        <v/>
      </c>
      <c r="Q59" s="16">
        <f>IF(K59="","",K59-TODAY())</f>
        <v/>
      </c>
      <c r="R59" s="16">
        <f>IF(A59="","",TRIM(IF(AND(N59&lt;&gt;"",N59&lt;0.5),"Low adoption. ","")&amp;IF(AND(B59&lt;&gt;"",COUNTIF($B$4:$B$63,B59)&gt;1),"Possible overlap in category. ","")&amp;IF(AND(Q59&lt;&gt;"",Q59&gt;=0,Q59&lt;=90),"Renewal due soon. ","")&amp;IF(H59="N","Not connected to CRM. ","")))</f>
        <v/>
      </c>
    </row>
    <row r="60">
      <c r="A60" s="17" t="n"/>
      <c r="B60" s="17" t="n"/>
      <c r="C60" s="17" t="n"/>
      <c r="D60" s="17" t="n"/>
      <c r="E60" s="18" t="n"/>
      <c r="F60" s="17" t="n"/>
      <c r="G60" s="17" t="n"/>
      <c r="H60" s="17" t="n"/>
      <c r="I60" s="17" t="n"/>
      <c r="J60" s="17" t="n"/>
      <c r="K60" s="19" t="n"/>
      <c r="L60" s="17" t="n"/>
      <c r="M60" s="17" t="n"/>
      <c r="N60" s="14">
        <f>IF(OR(F60="",G60="",F60=0),"",G60/F60)</f>
        <v/>
      </c>
      <c r="O60" s="15">
        <f>IF(OR(E60="",G60="",G60=0),"",E60/G60)</f>
        <v/>
      </c>
      <c r="P60" s="15">
        <f>IF(OR(E60="",N60=""),"",E60*(1-N60))</f>
        <v/>
      </c>
      <c r="Q60" s="16">
        <f>IF(K60="","",K60-TODAY())</f>
        <v/>
      </c>
      <c r="R60" s="16">
        <f>IF(A60="","",TRIM(IF(AND(N60&lt;&gt;"",N60&lt;0.5),"Low adoption. ","")&amp;IF(AND(B60&lt;&gt;"",COUNTIF($B$4:$B$63,B60)&gt;1),"Possible overlap in category. ","")&amp;IF(AND(Q60&lt;&gt;"",Q60&gt;=0,Q60&lt;=90),"Renewal due soon. ","")&amp;IF(H60="N","Not connected to CRM. ","")))</f>
        <v/>
      </c>
    </row>
    <row r="61">
      <c r="A61" s="17" t="n"/>
      <c r="B61" s="17" t="n"/>
      <c r="C61" s="17" t="n"/>
      <c r="D61" s="17" t="n"/>
      <c r="E61" s="18" t="n"/>
      <c r="F61" s="17" t="n"/>
      <c r="G61" s="17" t="n"/>
      <c r="H61" s="17" t="n"/>
      <c r="I61" s="17" t="n"/>
      <c r="J61" s="17" t="n"/>
      <c r="K61" s="19" t="n"/>
      <c r="L61" s="17" t="n"/>
      <c r="M61" s="17" t="n"/>
      <c r="N61" s="14">
        <f>IF(OR(F61="",G61="",F61=0),"",G61/F61)</f>
        <v/>
      </c>
      <c r="O61" s="15">
        <f>IF(OR(E61="",G61="",G61=0),"",E61/G61)</f>
        <v/>
      </c>
      <c r="P61" s="15">
        <f>IF(OR(E61="",N61=""),"",E61*(1-N61))</f>
        <v/>
      </c>
      <c r="Q61" s="16">
        <f>IF(K61="","",K61-TODAY())</f>
        <v/>
      </c>
      <c r="R61" s="16">
        <f>IF(A61="","",TRIM(IF(AND(N61&lt;&gt;"",N61&lt;0.5),"Low adoption. ","")&amp;IF(AND(B61&lt;&gt;"",COUNTIF($B$4:$B$63,B61)&gt;1),"Possible overlap in category. ","")&amp;IF(AND(Q61&lt;&gt;"",Q61&gt;=0,Q61&lt;=90),"Renewal due soon. ","")&amp;IF(H61="N","Not connected to CRM. ","")))</f>
        <v/>
      </c>
    </row>
    <row r="62">
      <c r="A62" s="17" t="n"/>
      <c r="B62" s="17" t="n"/>
      <c r="C62" s="17" t="n"/>
      <c r="D62" s="17" t="n"/>
      <c r="E62" s="18" t="n"/>
      <c r="F62" s="17" t="n"/>
      <c r="G62" s="17" t="n"/>
      <c r="H62" s="17" t="n"/>
      <c r="I62" s="17" t="n"/>
      <c r="J62" s="17" t="n"/>
      <c r="K62" s="19" t="n"/>
      <c r="L62" s="17" t="n"/>
      <c r="M62" s="17" t="n"/>
      <c r="N62" s="14">
        <f>IF(OR(F62="",G62="",F62=0),"",G62/F62)</f>
        <v/>
      </c>
      <c r="O62" s="15">
        <f>IF(OR(E62="",G62="",G62=0),"",E62/G62)</f>
        <v/>
      </c>
      <c r="P62" s="15">
        <f>IF(OR(E62="",N62=""),"",E62*(1-N62))</f>
        <v/>
      </c>
      <c r="Q62" s="16">
        <f>IF(K62="","",K62-TODAY())</f>
        <v/>
      </c>
      <c r="R62" s="16">
        <f>IF(A62="","",TRIM(IF(AND(N62&lt;&gt;"",N62&lt;0.5),"Low adoption. ","")&amp;IF(AND(B62&lt;&gt;"",COUNTIF($B$4:$B$63,B62)&gt;1),"Possible overlap in category. ","")&amp;IF(AND(Q62&lt;&gt;"",Q62&gt;=0,Q62&lt;=90),"Renewal due soon. ","")&amp;IF(H62="N","Not connected to CRM. ","")))</f>
        <v/>
      </c>
    </row>
    <row r="63">
      <c r="A63" s="17" t="n"/>
      <c r="B63" s="17" t="n"/>
      <c r="C63" s="17" t="n"/>
      <c r="D63" s="17" t="n"/>
      <c r="E63" s="18" t="n"/>
      <c r="F63" s="17" t="n"/>
      <c r="G63" s="17" t="n"/>
      <c r="H63" s="17" t="n"/>
      <c r="I63" s="17" t="n"/>
      <c r="J63" s="17" t="n"/>
      <c r="K63" s="19" t="n"/>
      <c r="L63" s="17" t="n"/>
      <c r="M63" s="17" t="n"/>
      <c r="N63" s="14">
        <f>IF(OR(F63="",G63="",F63=0),"",G63/F63)</f>
        <v/>
      </c>
      <c r="O63" s="15">
        <f>IF(OR(E63="",G63="",G63=0),"",E63/G63)</f>
        <v/>
      </c>
      <c r="P63" s="15">
        <f>IF(OR(E63="",N63=""),"",E63*(1-N63))</f>
        <v/>
      </c>
      <c r="Q63" s="16">
        <f>IF(K63="","",K63-TODAY())</f>
        <v/>
      </c>
      <c r="R63" s="16">
        <f>IF(A63="","",TRIM(IF(AND(N63&lt;&gt;"",N63&lt;0.5),"Low adoption. ","")&amp;IF(AND(B63&lt;&gt;"",COUNTIF($B$4:$B$63,B63)&gt;1),"Possible overlap in category. ","")&amp;IF(AND(Q63&lt;&gt;"",Q63&gt;=0,Q63&lt;=90),"Renewal due soon. ","")&amp;IF(H63="N","Not connected to CRM. ","")))</f>
        <v/>
      </c>
    </row>
  </sheetData>
  <conditionalFormatting sqref="N4:N63">
    <cfRule type="expression" priority="1" dxfId="0">
      <formula>AND(ISNUMBER(N4),N4&lt;0.5)</formula>
    </cfRule>
  </conditionalFormatting>
  <conditionalFormatting sqref="Q4:Q63">
    <cfRule type="expression" priority="2" dxfId="1">
      <formula>AND(ISNUMBER(Q4),Q4&gt;=0,Q4&lt;=90)</formula>
    </cfRule>
  </conditionalFormatting>
  <dataValidations count="3">
    <dataValidation sqref="B4:B63" showDropDown="0" showInputMessage="0" showErrorMessage="0" allowBlank="1" type="list">
      <formula1>"CRM,Sales engagement,Data and enrichment,Lead intelligence,Call recording and coaching,Proposal and e-signature,Forecasting and analytics,Communication,Productivity,Other"</formula1>
    </dataValidation>
    <dataValidation sqref="H4:H63" showDropDown="0" showInputMessage="0" showErrorMessage="0" allowBlank="1" type="list">
      <formula1>"Y,N"</formula1>
    </dataValidation>
    <dataValidation sqref="L4:L63" showDropDown="0" showInputMessage="0" showErrorMessage="0" allowBlank="1" type="list">
      <formula1>"Keep,Fix adoption,Merge,Cut"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33"/>
  <sheetViews>
    <sheetView showGridLines="0" workbookViewId="0">
      <selection activeCell="A1" sqref="A1"/>
    </sheetView>
  </sheetViews>
  <sheetFormatPr baseColWidth="8" defaultRowHeight="15"/>
  <cols>
    <col width="44" customWidth="1" min="1" max="1"/>
    <col width="16" customWidth="1" min="2" max="2"/>
    <col width="12" customWidth="1" min="3" max="3"/>
  </cols>
  <sheetData>
    <row r="1">
      <c r="A1" s="20" t="inlineStr">
        <is>
          <t>Your stack at a glance</t>
        </is>
      </c>
    </row>
    <row r="3">
      <c r="A3" s="21" t="inlineStr">
        <is>
          <t>Tools listed</t>
        </is>
      </c>
      <c r="B3" s="22">
        <f>COUNTA(Register!$A$4:$A$63)</f>
        <v/>
      </c>
    </row>
    <row r="4">
      <c r="A4" s="21" t="inlineStr">
        <is>
          <t>Total annual spend</t>
        </is>
      </c>
      <c r="B4" s="23">
        <f>SUM(Register!$E$4:$E$63)</f>
        <v/>
      </c>
    </row>
    <row r="5">
      <c r="A5" s="21" t="inlineStr">
        <is>
          <t>Estimated unused spend</t>
        </is>
      </c>
      <c r="B5" s="23">
        <f>SUM(Register!$P$4:$P$63)</f>
        <v/>
      </c>
    </row>
    <row r="6">
      <c r="A6" s="21" t="inlineStr">
        <is>
          <t>Unused as a share of spend</t>
        </is>
      </c>
      <c r="B6" s="24">
        <f>IFERROR(B5/B4,"")</f>
        <v/>
      </c>
    </row>
    <row r="7">
      <c r="A7" s="21" t="inlineStr">
        <is>
          <t>Tools with low adoption</t>
        </is>
      </c>
      <c r="B7" s="22">
        <f>COUNTIF(Register!$R$4:$R$63,"*Low adoption*")</f>
        <v/>
      </c>
    </row>
    <row r="8">
      <c r="A8" s="21" t="inlineStr">
        <is>
          <t>Tools with possible overlap</t>
        </is>
      </c>
      <c r="B8" s="22">
        <f>COUNTIF(Register!$R$4:$R$63,"*overlap*")</f>
        <v/>
      </c>
    </row>
    <row r="9">
      <c r="A9" s="21" t="inlineStr">
        <is>
          <t>Renewals due in 90 days</t>
        </is>
      </c>
      <c r="B9" s="22">
        <f>COUNTIF(Register!$R$4:$R$63,"*Renewal due*")</f>
        <v/>
      </c>
    </row>
    <row r="10">
      <c r="A10" s="21" t="inlineStr">
        <is>
          <t>Spend renewing in 90 days</t>
        </is>
      </c>
      <c r="B10" s="23">
        <f>SUMIFS(Register!$E$4:$E$63,Register!$Q$4:$Q$63,"&gt;=0",Register!$Q$4:$Q$63,"&lt;=90")</f>
        <v/>
      </c>
    </row>
    <row r="11">
      <c r="A11" s="21" t="inlineStr">
        <is>
          <t>Tools not connected to the CRM</t>
        </is>
      </c>
      <c r="B11" s="22">
        <f>COUNTIF(Register!$H$4:$H$63,"N")</f>
        <v/>
      </c>
    </row>
    <row r="14" ht="30" customHeight="1">
      <c r="A14" s="10" t="inlineStr">
        <is>
          <t>Category</t>
        </is>
      </c>
      <c r="B14" s="10" t="inlineStr">
        <is>
          <t>Spend</t>
        </is>
      </c>
      <c r="C14" s="10" t="inlineStr">
        <is>
          <t>Tools</t>
        </is>
      </c>
    </row>
    <row r="15">
      <c r="A15" s="25" t="inlineStr">
        <is>
          <t>CRM</t>
        </is>
      </c>
      <c r="B15" s="26">
        <f>SUMIF(Register!$B$4:$B$63,A15,Register!$E$4:$E$63)</f>
        <v/>
      </c>
      <c r="C15" s="27">
        <f>COUNTIF(Register!$B$4:$B$63,A15)</f>
        <v/>
      </c>
    </row>
    <row r="16">
      <c r="A16" s="25" t="inlineStr">
        <is>
          <t>Sales engagement</t>
        </is>
      </c>
      <c r="B16" s="26">
        <f>SUMIF(Register!$B$4:$B$63,A16,Register!$E$4:$E$63)</f>
        <v/>
      </c>
      <c r="C16" s="27">
        <f>COUNTIF(Register!$B$4:$B$63,A16)</f>
        <v/>
      </c>
    </row>
    <row r="17">
      <c r="A17" s="25" t="inlineStr">
        <is>
          <t>Data and enrichment</t>
        </is>
      </c>
      <c r="B17" s="26">
        <f>SUMIF(Register!$B$4:$B$63,A17,Register!$E$4:$E$63)</f>
        <v/>
      </c>
      <c r="C17" s="27">
        <f>COUNTIF(Register!$B$4:$B$63,A17)</f>
        <v/>
      </c>
    </row>
    <row r="18">
      <c r="A18" s="25" t="inlineStr">
        <is>
          <t>Lead intelligence</t>
        </is>
      </c>
      <c r="B18" s="26">
        <f>SUMIF(Register!$B$4:$B$63,A18,Register!$E$4:$E$63)</f>
        <v/>
      </c>
      <c r="C18" s="27">
        <f>COUNTIF(Register!$B$4:$B$63,A18)</f>
        <v/>
      </c>
    </row>
    <row r="19">
      <c r="A19" s="25" t="inlineStr">
        <is>
          <t>Call recording and coaching</t>
        </is>
      </c>
      <c r="B19" s="26">
        <f>SUMIF(Register!$B$4:$B$63,A19,Register!$E$4:$E$63)</f>
        <v/>
      </c>
      <c r="C19" s="27">
        <f>COUNTIF(Register!$B$4:$B$63,A19)</f>
        <v/>
      </c>
    </row>
    <row r="20">
      <c r="A20" s="25" t="inlineStr">
        <is>
          <t>Proposal and e-signature</t>
        </is>
      </c>
      <c r="B20" s="26">
        <f>SUMIF(Register!$B$4:$B$63,A20,Register!$E$4:$E$63)</f>
        <v/>
      </c>
      <c r="C20" s="27">
        <f>COUNTIF(Register!$B$4:$B$63,A20)</f>
        <v/>
      </c>
    </row>
    <row r="21">
      <c r="A21" s="25" t="inlineStr">
        <is>
          <t>Forecasting and analytics</t>
        </is>
      </c>
      <c r="B21" s="26">
        <f>SUMIF(Register!$B$4:$B$63,A21,Register!$E$4:$E$63)</f>
        <v/>
      </c>
      <c r="C21" s="27">
        <f>COUNTIF(Register!$B$4:$B$63,A21)</f>
        <v/>
      </c>
    </row>
    <row r="22">
      <c r="A22" s="25" t="inlineStr">
        <is>
          <t>Communication</t>
        </is>
      </c>
      <c r="B22" s="26">
        <f>SUMIF(Register!$B$4:$B$63,A22,Register!$E$4:$E$63)</f>
        <v/>
      </c>
      <c r="C22" s="27">
        <f>COUNTIF(Register!$B$4:$B$63,A22)</f>
        <v/>
      </c>
    </row>
    <row r="23">
      <c r="A23" s="25" t="inlineStr">
        <is>
          <t>Productivity</t>
        </is>
      </c>
      <c r="B23" s="26">
        <f>SUMIF(Register!$B$4:$B$63,A23,Register!$E$4:$E$63)</f>
        <v/>
      </c>
      <c r="C23" s="27">
        <f>COUNTIF(Register!$B$4:$B$63,A23)</f>
        <v/>
      </c>
    </row>
    <row r="24">
      <c r="A24" s="25" t="inlineStr">
        <is>
          <t>Other</t>
        </is>
      </c>
      <c r="B24" s="26">
        <f>SUMIF(Register!$B$4:$B$63,A24,Register!$E$4:$E$63)</f>
        <v/>
      </c>
      <c r="C24" s="27">
        <f>COUNTIF(Register!$B$4:$B$63,A24)</f>
        <v/>
      </c>
    </row>
    <row r="27" ht="30" customHeight="1">
      <c r="A27" s="10" t="inlineStr">
        <is>
          <t>Decision</t>
        </is>
      </c>
      <c r="B27" s="10" t="inlineStr">
        <is>
          <t>Tools</t>
        </is>
      </c>
      <c r="C27" s="10" t="inlineStr"/>
    </row>
    <row r="28">
      <c r="A28" s="25" t="inlineStr">
        <is>
          <t>Keep</t>
        </is>
      </c>
      <c r="B28" s="27">
        <f>COUNTIF(Register!$L$4:$L$63,A28)</f>
        <v/>
      </c>
    </row>
    <row r="29">
      <c r="A29" s="25" t="inlineStr">
        <is>
          <t>Fix adoption</t>
        </is>
      </c>
      <c r="B29" s="27">
        <f>COUNTIF(Register!$L$4:$L$63,A29)</f>
        <v/>
      </c>
    </row>
    <row r="30">
      <c r="A30" s="25" t="inlineStr">
        <is>
          <t>Merge</t>
        </is>
      </c>
      <c r="B30" s="27">
        <f>COUNTIF(Register!$L$4:$L$63,A30)</f>
        <v/>
      </c>
    </row>
    <row r="31">
      <c r="A31" s="25" t="inlineStr">
        <is>
          <t>Cut</t>
        </is>
      </c>
      <c r="B31" s="27">
        <f>COUNTIF(Register!$L$4:$L$63,A31)</f>
        <v/>
      </c>
    </row>
    <row r="33">
      <c r="A33" s="9" t="inlineStr">
        <is>
          <t>Cutting a tool is not the only answer. Low adoption often means the tool was never properly introduced.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2026-11-07T12:49:14Z</dcterms:created>
  <dcterms:modified xmlns:dcterms="http://purl.org/dc/terms/" xmlns:xsi="http://www.w3.org/2001/XMLSchema-instance" xsi:type="dcterms:W3CDTF">2026-11-07T12:49:14Z</dcterms:modified>
</cp:coreProperties>
</file>